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27795" windowHeight="13170" activeTab="0"/>
  </bookViews>
  <sheets>
    <sheet name="メイン処理" sheetId="1" r:id="rId1"/>
  </sheets>
  <definedNames>
    <definedName name="solver_adj" localSheetId="0" hidden="1">'メイン処理'!$C$4:$C$10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'メイン処理'!$C$10</definedName>
    <definedName name="solver_lhs2" localSheetId="0" hidden="1">'メイン処理'!$C$9</definedName>
    <definedName name="solver_lhs3" localSheetId="0" hidden="1">'メイン処理'!$C$5</definedName>
    <definedName name="solver_lhs4" localSheetId="0" hidden="1">'メイン処理'!$C$6</definedName>
    <definedName name="solver_lhs5" localSheetId="0" hidden="1">'メイン処理'!$C$7</definedName>
    <definedName name="solver_lhs6" localSheetId="0" hidden="1">'メイン処理'!$C$8</definedName>
    <definedName name="solver_lhs7" localSheetId="0" hidden="1">'メイン処理'!$C$4</definedName>
    <definedName name="solver_lhs8" localSheetId="0" hidden="1">'メイン処理'!$C$11</definedName>
    <definedName name="solver_lhs9" localSheetId="0" hidden="1">'メイン処理'!$C$58</definedName>
    <definedName name="solver_lin" localSheetId="0" hidden="1">2</definedName>
    <definedName name="solver_neg" localSheetId="0" hidden="1">2</definedName>
    <definedName name="solver_num" localSheetId="0" hidden="1">9</definedName>
    <definedName name="solver_nwt" localSheetId="0" hidden="1">1</definedName>
    <definedName name="solver_opt" localSheetId="0" hidden="1">'メイン処理'!$C$25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2</definedName>
    <definedName name="solver_rel9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100</definedName>
    <definedName name="solver_rhs9" localSheetId="0" hidden="1">'メイン処理'!$Q$3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<sst xmlns="http://schemas.openxmlformats.org/spreadsheetml/2006/main" count="89" uniqueCount="52">
  <si>
    <t>■入力</t>
  </si>
  <si>
    <t>国内株式</t>
  </si>
  <si>
    <t>国内REIT</t>
  </si>
  <si>
    <t>金</t>
  </si>
  <si>
    <t>合計</t>
  </si>
  <si>
    <t>■リターンの算出</t>
  </si>
  <si>
    <t>米国国債</t>
  </si>
  <si>
    <t>米国REIT</t>
  </si>
  <si>
    <t>■リスクの算出</t>
  </si>
  <si>
    <t>　　●前半部分（相関係数を含まない項）</t>
  </si>
  <si>
    <t>σ2乗</t>
  </si>
  <si>
    <t>Weight2乗</t>
  </si>
  <si>
    <t>　　●後半部分（相関係数を含む項）</t>
  </si>
  <si>
    <t>標準偏差（σ）</t>
  </si>
  <si>
    <t>←√分散</t>
  </si>
  <si>
    <t xml:space="preserve">Copyright© 初心者が失敗しない株式投資入門（雑司が谷の愚人） All Rights Reserved. </t>
  </si>
  <si>
    <t>本スプレッドシートは個人の非商用に限り自由にご利用いただけます。</t>
  </si>
  <si>
    <t>ただし、再配布はご遠慮ください。</t>
  </si>
  <si>
    <t>なお、作者は本スプレッドシートに関する一切の責任を負わないものとします。</t>
  </si>
  <si>
    <t>Weight（％）</t>
  </si>
  <si>
    <t>σ（％）</t>
  </si>
  <si>
    <t>リターン％</t>
  </si>
  <si>
    <t>リターン</t>
  </si>
  <si>
    <t>リターン×Weight</t>
  </si>
  <si>
    <t>先進国株式</t>
  </si>
  <si>
    <t>新興国株式</t>
  </si>
  <si>
    <t>Weight</t>
  </si>
  <si>
    <t>σ</t>
  </si>
  <si>
    <t>Weight2乗×σ2乗</t>
  </si>
  <si>
    <t>先進国株式</t>
  </si>
  <si>
    <t>新興国株式</t>
  </si>
  <si>
    <t>σ</t>
  </si>
  <si>
    <t>Weight</t>
  </si>
  <si>
    <t>先進国株式</t>
  </si>
  <si>
    <t>新興国株式</t>
  </si>
  <si>
    <t>リスク（％）</t>
  </si>
  <si>
    <t>■ソルバー</t>
  </si>
  <si>
    <t>■シミュレーション</t>
  </si>
  <si>
    <t>想定リスク上限（％）</t>
  </si>
  <si>
    <t>リスク</t>
  </si>
  <si>
    <t>リターン</t>
  </si>
  <si>
    <t>先進国株式</t>
  </si>
  <si>
    <t>新興国株式</t>
  </si>
  <si>
    <t>先進国株式</t>
  </si>
  <si>
    <t>新興国株式</t>
  </si>
  <si>
    <t>リターン（％）</t>
  </si>
  <si>
    <t>← (σa)*(σa)*(Wa)*(Wa)+(σb)*(σb)*(Wb)*(Wb)+…</t>
  </si>
  <si>
    <t>←(Pab)*(σa)*(σb)*(Wa)*(Wb)+(Pac)*(σa)*(σc)*(Wa)*(Wc)+…</t>
  </si>
  <si>
    <t>←2*{(Pab)*(σa)*(σb)*(Wa)*(Wb)+(Pac)*(σa)*(σc)*(Wa)*(Wc)+…}</t>
  </si>
  <si>
    <t>分散</t>
  </si>
  <si>
    <t>← (σa)*(σa)*(Wa)*(Wa)+(σb)*(σb)*(Wb)*(Wb)+…+2*{(Pab)*(σa)*(σb)*(Wa)*(Wb)+(Pac)*(σa)*(σc)*(Wa)*(Wc)+…}</t>
  </si>
  <si>
    <t>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</si>
</sst>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;[Red]\-#,##0.000000\ "/>
    <numFmt numFmtId="177" formatCode="#,##0_ ;[Red]\-#,##0\ "/>
    <numFmt numFmtId="178" formatCode="#,##0.000_ ;[Red]\-#,##0.000\ "/>
    <numFmt numFmtId="179" formatCode="#,##0.00_ ;[Red]\-#,##0.00\ "/>
    <numFmt numFmtId="180" formatCode="#,##0.0_ ;[Red]\-#,##0.0\ "/>
    <numFmt numFmtId="181" formatCode="#,##0.0000_ ;[Red]\-#,##0.0000\ "/>
    <numFmt numFmtId="182" formatCode="#,##0.00000_ ;[Red]\-#,##0.00000\ "/>
    <numFmt numFmtId="183" formatCode="#,##0.0000000_ ;[Red]\-#,##0.0000000\ 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_ "/>
    <numFmt numFmtId="192" formatCode="#,##0.0;[Red]\-#,##0.0"/>
    <numFmt numFmtId="193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name val="Meiryo UI"/>
      <family val="3"/>
    </font>
    <font>
      <u val="single"/>
      <sz val="9.9"/>
      <color indexed="12"/>
      <name val="ＭＳ Ｐゴシック"/>
      <family val="3"/>
    </font>
    <font>
      <sz val="11"/>
      <color indexed="10"/>
      <name val="Meiryo UI"/>
      <family val="3"/>
    </font>
    <font>
      <b/>
      <sz val="11"/>
      <color indexed="8"/>
      <name val="Meiryo UI"/>
      <family val="3"/>
    </font>
    <font>
      <b/>
      <sz val="16"/>
      <color indexed="8"/>
      <name val="Meiryo UI"/>
      <family val="3"/>
    </font>
    <font>
      <sz val="9"/>
      <name val="ＭＳ Ｐゴシック"/>
      <family val="3"/>
    </font>
    <font>
      <sz val="11.5"/>
      <name val="Meiryo UI"/>
      <family val="3"/>
    </font>
    <font>
      <sz val="8.75"/>
      <name val="ＭＳ Ｐゴシック"/>
      <family val="3"/>
    </font>
    <font>
      <sz val="9.75"/>
      <name val="Meiryo UI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1" xfId="0" applyNumberFormat="1" applyFont="1" applyFill="1" applyBorder="1" applyAlignment="1" applyProtection="1">
      <alignment vertical="center"/>
      <protection/>
    </xf>
    <xf numFmtId="180" fontId="3" fillId="0" borderId="1" xfId="0" applyNumberFormat="1" applyFont="1" applyFill="1" applyBorder="1" applyAlignment="1" applyProtection="1">
      <alignment vertical="center"/>
      <protection/>
    </xf>
    <xf numFmtId="179" fontId="3" fillId="0" borderId="1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  <xf numFmtId="181" fontId="3" fillId="6" borderId="2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4" borderId="6" xfId="0" applyNumberFormat="1" applyFont="1" applyFill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81" fontId="3" fillId="0" borderId="6" xfId="0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0" fontId="3" fillId="6" borderId="2" xfId="15" applyNumberFormat="1" applyFont="1" applyFill="1" applyBorder="1" applyAlignment="1">
      <alignment vertical="center"/>
    </xf>
    <xf numFmtId="176" fontId="3" fillId="7" borderId="2" xfId="0" applyNumberFormat="1" applyFont="1" applyFill="1" applyBorder="1" applyAlignment="1">
      <alignment vertical="center"/>
    </xf>
    <xf numFmtId="181" fontId="3" fillId="8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176" fontId="3" fillId="7" borderId="2" xfId="0" applyNumberFormat="1" applyFont="1" applyFill="1" applyBorder="1" applyAlignment="1">
      <alignment horizontal="center" vertical="center"/>
    </xf>
    <xf numFmtId="10" fontId="3" fillId="0" borderId="0" xfId="15" applyNumberFormat="1" applyFont="1" applyFill="1" applyAlignment="1">
      <alignment vertical="center"/>
    </xf>
    <xf numFmtId="10" fontId="3" fillId="9" borderId="2" xfId="15" applyNumberFormat="1" applyFont="1" applyFill="1" applyBorder="1" applyAlignment="1">
      <alignment vertical="center"/>
    </xf>
    <xf numFmtId="193" fontId="3" fillId="0" borderId="0" xfId="0" applyNumberFormat="1" applyFont="1" applyFill="1" applyAlignment="1">
      <alignment vertical="center"/>
    </xf>
    <xf numFmtId="186" fontId="3" fillId="0" borderId="0" xfId="15" applyNumberFormat="1" applyFont="1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ポートフォリオのリスクとリターン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375"/>
          <c:w val="0.9125"/>
          <c:h val="0.81275"/>
        </c:manualLayout>
      </c:layout>
      <c:scatterChart>
        <c:scatterStyle val="lineMarker"/>
        <c:varyColors val="0"/>
        <c:ser>
          <c:idx val="5"/>
          <c:order val="0"/>
          <c:tx>
            <c:v>効率的ポートフォリオ曲線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'メイン処理'!$Q$8:$Q$113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'メイン処理'!$R$8:$R$113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8542251"/>
        <c:axId val="9771396"/>
      </c:scatterChart>
      <c:val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リスク（％）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771396"/>
        <c:crosses val="autoZero"/>
        <c:crossBetween val="midCat"/>
        <c:dispUnits/>
      </c:valAx>
      <c:valAx>
        <c:axId val="977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リターン（％）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542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190500</xdr:colOff>
      <xdr:row>6</xdr:row>
      <xdr:rowOff>85725</xdr:rowOff>
    </xdr:from>
    <xdr:to>
      <xdr:col>36</xdr:col>
      <xdr:colOff>523875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1897975" y="1304925"/>
        <a:ext cx="71913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1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4.875" style="4" customWidth="1"/>
    <col min="3" max="3" width="14.125" style="4" bestFit="1" customWidth="1"/>
    <col min="4" max="4" width="15.375" style="4" bestFit="1" customWidth="1"/>
    <col min="5" max="5" width="10.875" style="4" bestFit="1" customWidth="1"/>
    <col min="6" max="6" width="13.75390625" style="4" bestFit="1" customWidth="1"/>
    <col min="7" max="7" width="16.25390625" style="4" bestFit="1" customWidth="1"/>
    <col min="8" max="8" width="11.875" style="4" bestFit="1" customWidth="1"/>
    <col min="9" max="9" width="11.25390625" style="4" bestFit="1" customWidth="1"/>
    <col min="10" max="12" width="11.875" style="4" bestFit="1" customWidth="1"/>
    <col min="13" max="14" width="4.00390625" style="4" customWidth="1"/>
    <col min="15" max="15" width="9.00390625" style="4" customWidth="1"/>
    <col min="16" max="16" width="19.50390625" style="4" bestFit="1" customWidth="1"/>
    <col min="17" max="17" width="11.625" style="4" customWidth="1"/>
    <col min="18" max="18" width="11.75390625" style="4" customWidth="1"/>
    <col min="19" max="16384" width="9.00390625" style="4" customWidth="1"/>
  </cols>
  <sheetData>
    <row r="1" spans="1:15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2" t="s">
        <v>36</v>
      </c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6.5" thickBot="1">
      <c r="A3" s="2"/>
      <c r="B3" s="3"/>
      <c r="C3" s="16" t="s">
        <v>19</v>
      </c>
      <c r="D3" s="16" t="s">
        <v>20</v>
      </c>
      <c r="E3" s="16" t="s">
        <v>21</v>
      </c>
      <c r="F3" s="12" t="s">
        <v>1</v>
      </c>
      <c r="G3" s="2"/>
      <c r="H3" s="2"/>
      <c r="I3" s="2"/>
      <c r="J3" s="2"/>
      <c r="K3" s="2"/>
      <c r="L3" s="2"/>
      <c r="P3" s="45" t="s">
        <v>38</v>
      </c>
      <c r="Q3" s="47">
        <v>0.25</v>
      </c>
    </row>
    <row r="4" spans="1:12" ht="15.75">
      <c r="A4" s="2"/>
      <c r="B4" s="12" t="s">
        <v>1</v>
      </c>
      <c r="C4" s="5">
        <v>0</v>
      </c>
      <c r="D4" s="6">
        <v>17.5</v>
      </c>
      <c r="E4" s="6">
        <v>5</v>
      </c>
      <c r="F4" s="6">
        <v>1</v>
      </c>
      <c r="G4" s="13" t="s">
        <v>43</v>
      </c>
      <c r="H4" s="14"/>
      <c r="I4" s="14"/>
      <c r="J4" s="14"/>
      <c r="K4" s="14"/>
      <c r="L4" s="14"/>
    </row>
    <row r="5" spans="1:15" ht="15.75">
      <c r="A5" s="2"/>
      <c r="B5" s="12" t="s">
        <v>43</v>
      </c>
      <c r="C5" s="5">
        <v>0</v>
      </c>
      <c r="D5" s="6">
        <v>19</v>
      </c>
      <c r="E5" s="6">
        <v>5.5</v>
      </c>
      <c r="F5" s="6">
        <v>0.7</v>
      </c>
      <c r="G5" s="6">
        <v>1</v>
      </c>
      <c r="H5" s="13" t="s">
        <v>44</v>
      </c>
      <c r="I5" s="14"/>
      <c r="J5" s="14"/>
      <c r="K5" s="14"/>
      <c r="L5" s="14"/>
      <c r="O5" s="2" t="s">
        <v>37</v>
      </c>
    </row>
    <row r="6" spans="1:12" ht="15.75">
      <c r="A6" s="2"/>
      <c r="B6" s="12" t="s">
        <v>44</v>
      </c>
      <c r="C6" s="5">
        <v>100</v>
      </c>
      <c r="D6" s="6">
        <v>24</v>
      </c>
      <c r="E6" s="6">
        <v>6.5</v>
      </c>
      <c r="F6" s="6">
        <v>0.65</v>
      </c>
      <c r="G6" s="6">
        <v>0.85</v>
      </c>
      <c r="H6" s="6">
        <v>1</v>
      </c>
      <c r="I6" s="13" t="s">
        <v>6</v>
      </c>
      <c r="J6" s="14"/>
      <c r="K6" s="14"/>
      <c r="L6" s="14"/>
    </row>
    <row r="7" spans="1:26" ht="15.75">
      <c r="A7" s="2"/>
      <c r="B7" s="12" t="s">
        <v>6</v>
      </c>
      <c r="C7" s="5">
        <v>0</v>
      </c>
      <c r="D7" s="6">
        <v>10</v>
      </c>
      <c r="E7" s="6">
        <v>2.5</v>
      </c>
      <c r="F7" s="6">
        <v>-0.5</v>
      </c>
      <c r="G7" s="6">
        <v>-0.4</v>
      </c>
      <c r="H7" s="6">
        <v>-0.2</v>
      </c>
      <c r="I7" s="6">
        <v>1</v>
      </c>
      <c r="J7" s="13" t="s">
        <v>2</v>
      </c>
      <c r="K7" s="14"/>
      <c r="L7" s="14"/>
      <c r="Q7" s="4" t="s">
        <v>39</v>
      </c>
      <c r="R7" s="46" t="s">
        <v>40</v>
      </c>
      <c r="S7" s="4" t="s">
        <v>1</v>
      </c>
      <c r="T7" s="4" t="s">
        <v>41</v>
      </c>
      <c r="U7" s="4" t="s">
        <v>42</v>
      </c>
      <c r="V7" s="4" t="s">
        <v>6</v>
      </c>
      <c r="W7" s="4" t="s">
        <v>2</v>
      </c>
      <c r="X7" s="4" t="s">
        <v>7</v>
      </c>
      <c r="Y7" s="4" t="s">
        <v>3</v>
      </c>
      <c r="Z7" s="4" t="s">
        <v>51</v>
      </c>
    </row>
    <row r="8" spans="1:26" ht="15.75">
      <c r="A8" s="2"/>
      <c r="B8" s="12" t="s">
        <v>2</v>
      </c>
      <c r="C8" s="5">
        <v>0</v>
      </c>
      <c r="D8" s="6">
        <v>19</v>
      </c>
      <c r="E8" s="6">
        <v>5.5</v>
      </c>
      <c r="F8" s="6">
        <v>0.6</v>
      </c>
      <c r="G8" s="6">
        <v>0.5</v>
      </c>
      <c r="H8" s="6">
        <v>0.45</v>
      </c>
      <c r="I8" s="6">
        <v>-0.06</v>
      </c>
      <c r="J8" s="6">
        <v>1</v>
      </c>
      <c r="K8" s="13" t="s">
        <v>7</v>
      </c>
      <c r="L8" s="14"/>
      <c r="P8" s="46"/>
      <c r="Q8" s="46">
        <v>0.04</v>
      </c>
      <c r="R8" s="49">
        <v>0.03255839068543936</v>
      </c>
      <c r="S8" s="4">
        <v>23.689169297350887</v>
      </c>
      <c r="T8" s="4">
        <v>5.453661203672092</v>
      </c>
      <c r="U8" s="4">
        <v>0</v>
      </c>
      <c r="V8" s="4">
        <v>59.57037051422669</v>
      </c>
      <c r="W8" s="4">
        <v>0</v>
      </c>
      <c r="X8" s="4">
        <v>0</v>
      </c>
      <c r="Y8" s="4">
        <v>11.286798984750348</v>
      </c>
      <c r="Z8" s="48">
        <f>SUM(S8:Y8)</f>
        <v>100.00000000000001</v>
      </c>
    </row>
    <row r="9" spans="1:26" ht="15.75">
      <c r="A9" s="2"/>
      <c r="B9" s="12" t="s">
        <v>7</v>
      </c>
      <c r="C9" s="5">
        <v>0</v>
      </c>
      <c r="D9" s="6">
        <v>18</v>
      </c>
      <c r="E9" s="6">
        <v>5</v>
      </c>
      <c r="F9" s="6">
        <v>0.5</v>
      </c>
      <c r="G9" s="6">
        <v>0.75</v>
      </c>
      <c r="H9" s="6">
        <v>0.65</v>
      </c>
      <c r="I9" s="6">
        <v>-0.01</v>
      </c>
      <c r="J9" s="6">
        <v>0.4</v>
      </c>
      <c r="K9" s="6">
        <v>1</v>
      </c>
      <c r="L9" s="13" t="s">
        <v>3</v>
      </c>
      <c r="P9" s="46"/>
      <c r="Q9" s="46">
        <f aca="true" t="shared" si="0" ref="Q9:Q72">Q8+0.002</f>
        <v>0.042</v>
      </c>
      <c r="R9" s="49">
        <v>0.03255839068543936</v>
      </c>
      <c r="S9" s="4">
        <v>23.689169297350887</v>
      </c>
      <c r="T9" s="4">
        <v>5.453661203672092</v>
      </c>
      <c r="U9" s="4">
        <v>0</v>
      </c>
      <c r="V9" s="4">
        <v>59.57037051422669</v>
      </c>
      <c r="W9" s="4">
        <v>0</v>
      </c>
      <c r="X9" s="4">
        <v>0</v>
      </c>
      <c r="Y9" s="4">
        <v>11.286798984750348</v>
      </c>
      <c r="Z9" s="48">
        <f aca="true" t="shared" si="1" ref="Z9:Z72">SUM(S9:Y9)</f>
        <v>100.00000000000001</v>
      </c>
    </row>
    <row r="10" spans="1:26" ht="15.75">
      <c r="A10" s="2"/>
      <c r="B10" s="12" t="s">
        <v>3</v>
      </c>
      <c r="C10" s="5">
        <v>0</v>
      </c>
      <c r="D10" s="6">
        <v>16</v>
      </c>
      <c r="E10" s="6">
        <v>2.5</v>
      </c>
      <c r="F10" s="6">
        <v>0.05</v>
      </c>
      <c r="G10" s="6">
        <v>0.15</v>
      </c>
      <c r="H10" s="6">
        <v>0.3</v>
      </c>
      <c r="I10" s="6">
        <v>0</v>
      </c>
      <c r="J10" s="6">
        <v>0.05</v>
      </c>
      <c r="K10" s="6">
        <v>0.05</v>
      </c>
      <c r="L10" s="6">
        <v>1</v>
      </c>
      <c r="P10" s="46"/>
      <c r="Q10" s="46">
        <f t="shared" si="0"/>
        <v>0.044000000000000004</v>
      </c>
      <c r="R10" s="49">
        <v>0.03255839068543936</v>
      </c>
      <c r="S10" s="4">
        <v>23.689169297350887</v>
      </c>
      <c r="T10" s="4">
        <v>5.453661203672092</v>
      </c>
      <c r="U10" s="4">
        <v>0</v>
      </c>
      <c r="V10" s="4">
        <v>59.57037051422669</v>
      </c>
      <c r="W10" s="4">
        <v>0</v>
      </c>
      <c r="X10" s="4">
        <v>0</v>
      </c>
      <c r="Y10" s="4">
        <v>11.286798984750348</v>
      </c>
      <c r="Z10" s="48">
        <f t="shared" si="1"/>
        <v>100.00000000000001</v>
      </c>
    </row>
    <row r="11" spans="1:26" ht="15.75">
      <c r="A11" s="3"/>
      <c r="B11" s="19" t="s">
        <v>4</v>
      </c>
      <c r="C11" s="7">
        <f>SUM(C4:C10)</f>
        <v>100</v>
      </c>
      <c r="D11" s="2"/>
      <c r="E11" s="2"/>
      <c r="F11" s="2"/>
      <c r="G11" s="2"/>
      <c r="H11" s="2"/>
      <c r="I11" s="2"/>
      <c r="J11" s="2"/>
      <c r="K11" s="2"/>
      <c r="L11" s="2"/>
      <c r="P11" s="46"/>
      <c r="Q11" s="46">
        <f t="shared" si="0"/>
        <v>0.046000000000000006</v>
      </c>
      <c r="R11" s="49">
        <v>0.03255839068543936</v>
      </c>
      <c r="S11" s="4">
        <v>23.689169297350887</v>
      </c>
      <c r="T11" s="4">
        <v>5.453661203672092</v>
      </c>
      <c r="U11" s="4">
        <v>0</v>
      </c>
      <c r="V11" s="4">
        <v>59.57037051422669</v>
      </c>
      <c r="W11" s="4">
        <v>0</v>
      </c>
      <c r="X11" s="4">
        <v>0</v>
      </c>
      <c r="Y11" s="4">
        <v>11.286798984750348</v>
      </c>
      <c r="Z11" s="48">
        <f t="shared" si="1"/>
        <v>100.00000000000001</v>
      </c>
    </row>
    <row r="12" spans="1:26" ht="15.7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P12" s="46"/>
      <c r="Q12" s="46">
        <f t="shared" si="0"/>
        <v>0.04800000000000001</v>
      </c>
      <c r="R12" s="49">
        <v>0.03255839068543936</v>
      </c>
      <c r="S12" s="4">
        <v>23.689169297350887</v>
      </c>
      <c r="T12" s="4">
        <v>5.453661203672092</v>
      </c>
      <c r="U12" s="4">
        <v>0</v>
      </c>
      <c r="V12" s="4">
        <v>59.57037051422669</v>
      </c>
      <c r="W12" s="4">
        <v>0</v>
      </c>
      <c r="X12" s="4">
        <v>0</v>
      </c>
      <c r="Y12" s="4">
        <v>11.286798984750348</v>
      </c>
      <c r="Z12" s="48">
        <f t="shared" si="1"/>
        <v>100.00000000000001</v>
      </c>
    </row>
    <row r="13" spans="1:26" ht="15.75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P13" s="46"/>
      <c r="Q13" s="46">
        <f t="shared" si="0"/>
        <v>0.05000000000000001</v>
      </c>
      <c r="R13" s="49">
        <v>0.03255839068543936</v>
      </c>
      <c r="S13" s="4">
        <v>23.689169297350887</v>
      </c>
      <c r="T13" s="4">
        <v>5.453661203672092</v>
      </c>
      <c r="U13" s="4">
        <v>0</v>
      </c>
      <c r="V13" s="4">
        <v>59.57037051422669</v>
      </c>
      <c r="W13" s="4">
        <v>0</v>
      </c>
      <c r="X13" s="4">
        <v>0</v>
      </c>
      <c r="Y13" s="4">
        <v>11.286798984750348</v>
      </c>
      <c r="Z13" s="48">
        <f t="shared" si="1"/>
        <v>100.00000000000001</v>
      </c>
    </row>
    <row r="14" spans="1:26" ht="15.75">
      <c r="A14" s="3"/>
      <c r="B14" s="3"/>
      <c r="C14" s="8"/>
      <c r="D14" s="3"/>
      <c r="E14" s="3"/>
      <c r="F14" s="2"/>
      <c r="G14" s="2"/>
      <c r="H14" s="2"/>
      <c r="I14" s="2"/>
      <c r="J14" s="2"/>
      <c r="K14" s="2"/>
      <c r="L14" s="2"/>
      <c r="P14" s="46"/>
      <c r="Q14" s="46">
        <f t="shared" si="0"/>
        <v>0.05200000000000001</v>
      </c>
      <c r="R14" s="49">
        <v>0.03255839068543936</v>
      </c>
      <c r="S14" s="4">
        <v>23.689169297350887</v>
      </c>
      <c r="T14" s="4">
        <v>5.453661203672092</v>
      </c>
      <c r="U14" s="4">
        <v>0</v>
      </c>
      <c r="V14" s="4">
        <v>59.57037051422669</v>
      </c>
      <c r="W14" s="4">
        <v>0</v>
      </c>
      <c r="X14" s="4">
        <v>0</v>
      </c>
      <c r="Y14" s="4">
        <v>11.286798984750348</v>
      </c>
      <c r="Z14" s="48">
        <f t="shared" si="1"/>
        <v>100.00000000000001</v>
      </c>
    </row>
    <row r="15" spans="1:26" ht="15.75">
      <c r="A15" s="3"/>
      <c r="B15" s="3"/>
      <c r="C15" s="16" t="s">
        <v>22</v>
      </c>
      <c r="D15" s="15" t="s">
        <v>23</v>
      </c>
      <c r="E15" s="3"/>
      <c r="F15" s="2"/>
      <c r="G15" s="2"/>
      <c r="H15" s="2"/>
      <c r="I15" s="2"/>
      <c r="J15" s="2"/>
      <c r="K15" s="2"/>
      <c r="L15" s="2"/>
      <c r="P15" s="46"/>
      <c r="Q15" s="46">
        <f t="shared" si="0"/>
        <v>0.05400000000000001</v>
      </c>
      <c r="R15" s="49">
        <v>0.03255839068543936</v>
      </c>
      <c r="S15" s="4">
        <v>23.689169297350887</v>
      </c>
      <c r="T15" s="4">
        <v>5.453661203672092</v>
      </c>
      <c r="U15" s="4">
        <v>0</v>
      </c>
      <c r="V15" s="4">
        <v>59.57037051422669</v>
      </c>
      <c r="W15" s="4">
        <v>0</v>
      </c>
      <c r="X15" s="4">
        <v>0</v>
      </c>
      <c r="Y15" s="4">
        <v>11.286798984750348</v>
      </c>
      <c r="Z15" s="48">
        <f t="shared" si="1"/>
        <v>100.00000000000001</v>
      </c>
    </row>
    <row r="16" spans="1:26" ht="15.75">
      <c r="A16" s="3"/>
      <c r="B16" s="12" t="s">
        <v>1</v>
      </c>
      <c r="C16" s="18">
        <f aca="true" t="shared" si="2" ref="C16:C22">E4/100</f>
        <v>0.05</v>
      </c>
      <c r="D16" s="17">
        <f aca="true" t="shared" si="3" ref="D16:D22">C16*C4/100</f>
        <v>0</v>
      </c>
      <c r="E16" s="3"/>
      <c r="F16" s="2"/>
      <c r="G16" s="2"/>
      <c r="H16" s="2"/>
      <c r="I16" s="2"/>
      <c r="J16" s="2"/>
      <c r="K16" s="2"/>
      <c r="L16" s="2"/>
      <c r="P16" s="46"/>
      <c r="Q16" s="46">
        <f t="shared" si="0"/>
        <v>0.056000000000000015</v>
      </c>
      <c r="R16" s="49">
        <v>0.03255839068543936</v>
      </c>
      <c r="S16" s="4">
        <v>23.689169297350887</v>
      </c>
      <c r="T16" s="4">
        <v>5.453661203672092</v>
      </c>
      <c r="U16" s="4">
        <v>0</v>
      </c>
      <c r="V16" s="4">
        <v>59.57037051422669</v>
      </c>
      <c r="W16" s="4">
        <v>0</v>
      </c>
      <c r="X16" s="4">
        <v>0</v>
      </c>
      <c r="Y16" s="4">
        <v>11.286798984750348</v>
      </c>
      <c r="Z16" s="48">
        <f t="shared" si="1"/>
        <v>100.00000000000001</v>
      </c>
    </row>
    <row r="17" spans="1:26" ht="15.75">
      <c r="A17" s="3"/>
      <c r="B17" s="12" t="s">
        <v>24</v>
      </c>
      <c r="C17" s="18">
        <f t="shared" si="2"/>
        <v>0.055</v>
      </c>
      <c r="D17" s="17">
        <f t="shared" si="3"/>
        <v>0</v>
      </c>
      <c r="E17" s="3"/>
      <c r="F17" s="2"/>
      <c r="G17" s="2"/>
      <c r="H17" s="2"/>
      <c r="I17" s="2"/>
      <c r="J17" s="2"/>
      <c r="K17" s="2"/>
      <c r="L17" s="2"/>
      <c r="P17" s="46"/>
      <c r="Q17" s="46">
        <f t="shared" si="0"/>
        <v>0.05800000000000002</v>
      </c>
      <c r="R17" s="49">
        <v>0.03255839068543936</v>
      </c>
      <c r="S17" s="4">
        <v>23.689169297350887</v>
      </c>
      <c r="T17" s="4">
        <v>5.453661203672092</v>
      </c>
      <c r="U17" s="4">
        <v>0</v>
      </c>
      <c r="V17" s="4">
        <v>59.57037051422669</v>
      </c>
      <c r="W17" s="4">
        <v>0</v>
      </c>
      <c r="X17" s="4">
        <v>0</v>
      </c>
      <c r="Y17" s="4">
        <v>11.286798984750348</v>
      </c>
      <c r="Z17" s="48">
        <f t="shared" si="1"/>
        <v>100.00000000000001</v>
      </c>
    </row>
    <row r="18" spans="1:26" ht="15.75">
      <c r="A18" s="3"/>
      <c r="B18" s="12" t="s">
        <v>25</v>
      </c>
      <c r="C18" s="18">
        <f t="shared" si="2"/>
        <v>0.065</v>
      </c>
      <c r="D18" s="17">
        <f t="shared" si="3"/>
        <v>0.065</v>
      </c>
      <c r="E18" s="3"/>
      <c r="F18" s="2"/>
      <c r="G18" s="2"/>
      <c r="H18" s="2"/>
      <c r="I18" s="2"/>
      <c r="J18" s="2"/>
      <c r="K18" s="2"/>
      <c r="L18" s="2"/>
      <c r="P18" s="46"/>
      <c r="Q18" s="46">
        <f t="shared" si="0"/>
        <v>0.06000000000000002</v>
      </c>
      <c r="R18" s="49">
        <v>0.034133706408182175</v>
      </c>
      <c r="S18" s="4">
        <v>24.513378788111837</v>
      </c>
      <c r="T18" s="4">
        <v>10.017872370514043</v>
      </c>
      <c r="U18" s="4">
        <v>0</v>
      </c>
      <c r="V18" s="4">
        <v>57.18706614621392</v>
      </c>
      <c r="W18" s="4">
        <v>0</v>
      </c>
      <c r="X18" s="4">
        <v>0</v>
      </c>
      <c r="Y18" s="4">
        <v>8.281682695160194</v>
      </c>
      <c r="Z18" s="48">
        <f t="shared" si="1"/>
        <v>100</v>
      </c>
    </row>
    <row r="19" spans="1:26" ht="15.75">
      <c r="A19" s="3"/>
      <c r="B19" s="12" t="s">
        <v>6</v>
      </c>
      <c r="C19" s="18">
        <f t="shared" si="2"/>
        <v>0.025</v>
      </c>
      <c r="D19" s="17">
        <f t="shared" si="3"/>
        <v>0</v>
      </c>
      <c r="E19" s="3"/>
      <c r="F19" s="2"/>
      <c r="G19" s="2"/>
      <c r="H19" s="2"/>
      <c r="I19" s="2"/>
      <c r="J19" s="2"/>
      <c r="K19" s="2"/>
      <c r="L19" s="2"/>
      <c r="P19" s="46"/>
      <c r="Q19" s="46">
        <f t="shared" si="0"/>
        <v>0.06200000000000002</v>
      </c>
      <c r="R19" s="49">
        <v>0.035230636154446986</v>
      </c>
      <c r="S19" s="4">
        <v>25.068341007359024</v>
      </c>
      <c r="T19" s="4">
        <v>13.211836342024084</v>
      </c>
      <c r="U19" s="4">
        <v>0</v>
      </c>
      <c r="V19" s="4">
        <v>56.27457982549801</v>
      </c>
      <c r="W19" s="4">
        <v>0</v>
      </c>
      <c r="X19" s="4">
        <v>0</v>
      </c>
      <c r="Y19" s="4">
        <v>5.44524282511887</v>
      </c>
      <c r="Z19" s="48">
        <f t="shared" si="1"/>
        <v>99.99999999999999</v>
      </c>
    </row>
    <row r="20" spans="1:26" ht="15.75">
      <c r="A20" s="3"/>
      <c r="B20" s="12" t="s">
        <v>2</v>
      </c>
      <c r="C20" s="18">
        <f t="shared" si="2"/>
        <v>0.055</v>
      </c>
      <c r="D20" s="17">
        <f t="shared" si="3"/>
        <v>0</v>
      </c>
      <c r="E20" s="3"/>
      <c r="F20" s="2"/>
      <c r="G20" s="2"/>
      <c r="H20" s="2"/>
      <c r="I20" s="2"/>
      <c r="J20" s="2"/>
      <c r="K20" s="2"/>
      <c r="L20" s="2"/>
      <c r="P20" s="46"/>
      <c r="Q20" s="46">
        <f t="shared" si="0"/>
        <v>0.06400000000000002</v>
      </c>
      <c r="R20" s="49">
        <v>0.03602141914385349</v>
      </c>
      <c r="S20" s="4">
        <v>24.692481421412737</v>
      </c>
      <c r="T20" s="4">
        <v>15.120427391583108</v>
      </c>
      <c r="U20" s="4">
        <v>0</v>
      </c>
      <c r="V20" s="4">
        <v>54.76052640933245</v>
      </c>
      <c r="W20" s="4">
        <v>1.040568570084607</v>
      </c>
      <c r="X20" s="4">
        <v>0</v>
      </c>
      <c r="Y20" s="4">
        <v>4.385996207587067</v>
      </c>
      <c r="Z20" s="48">
        <f t="shared" si="1"/>
        <v>99.99999999999997</v>
      </c>
    </row>
    <row r="21" spans="1:26" ht="15.75">
      <c r="A21" s="3"/>
      <c r="B21" s="12" t="s">
        <v>7</v>
      </c>
      <c r="C21" s="18">
        <f t="shared" si="2"/>
        <v>0.05</v>
      </c>
      <c r="D21" s="17">
        <f t="shared" si="3"/>
        <v>0</v>
      </c>
      <c r="E21" s="3"/>
      <c r="F21" s="2"/>
      <c r="G21" s="2"/>
      <c r="H21" s="2"/>
      <c r="I21" s="2"/>
      <c r="J21" s="2"/>
      <c r="K21" s="2"/>
      <c r="L21" s="2"/>
      <c r="P21" s="46"/>
      <c r="Q21" s="46">
        <f t="shared" si="0"/>
        <v>0.06600000000000002</v>
      </c>
      <c r="R21" s="49">
        <v>0.036704177845958245</v>
      </c>
      <c r="S21" s="4">
        <v>24.366574942254225</v>
      </c>
      <c r="T21" s="4">
        <v>16.287182543713577</v>
      </c>
      <c r="U21" s="4">
        <v>0</v>
      </c>
      <c r="V21" s="4">
        <v>53.87376510080938</v>
      </c>
      <c r="W21" s="4">
        <v>2.4212644909353847</v>
      </c>
      <c r="X21" s="4">
        <v>0</v>
      </c>
      <c r="Y21" s="4">
        <v>3.0512129222874447</v>
      </c>
      <c r="Z21" s="48">
        <f t="shared" si="1"/>
        <v>100.00000000000001</v>
      </c>
    </row>
    <row r="22" spans="1:26" ht="16.5" thickBot="1">
      <c r="A22" s="3"/>
      <c r="B22" s="12" t="s">
        <v>3</v>
      </c>
      <c r="C22" s="18">
        <f t="shared" si="2"/>
        <v>0.025</v>
      </c>
      <c r="D22" s="17">
        <f t="shared" si="3"/>
        <v>0</v>
      </c>
      <c r="E22" s="3"/>
      <c r="F22" s="2"/>
      <c r="G22" s="2"/>
      <c r="H22" s="2"/>
      <c r="I22" s="2"/>
      <c r="J22" s="2"/>
      <c r="K22" s="2"/>
      <c r="L22" s="2"/>
      <c r="P22" s="46"/>
      <c r="Q22" s="46">
        <f t="shared" si="0"/>
        <v>0.06800000000000002</v>
      </c>
      <c r="R22" s="49">
        <v>0.03732391188850215</v>
      </c>
      <c r="S22" s="4">
        <v>23.674433062559725</v>
      </c>
      <c r="T22" s="4">
        <v>17.591269775219462</v>
      </c>
      <c r="U22" s="4">
        <v>0</v>
      </c>
      <c r="V22" s="4">
        <v>52.61041363239948</v>
      </c>
      <c r="W22" s="4">
        <v>3.7597423009879183</v>
      </c>
      <c r="X22" s="4">
        <v>0</v>
      </c>
      <c r="Y22" s="4">
        <v>2.364141228833408</v>
      </c>
      <c r="Z22" s="48">
        <f t="shared" si="1"/>
        <v>99.99999999999999</v>
      </c>
    </row>
    <row r="23" spans="1:26" ht="16.5" thickBot="1">
      <c r="A23" s="3"/>
      <c r="B23" s="19" t="s">
        <v>4</v>
      </c>
      <c r="C23" s="8"/>
      <c r="D23" s="20">
        <f>SUM(D16:D22)</f>
        <v>0.065</v>
      </c>
      <c r="E23" s="3"/>
      <c r="F23" s="2"/>
      <c r="G23" s="2"/>
      <c r="H23" s="2"/>
      <c r="I23" s="2"/>
      <c r="J23" s="2"/>
      <c r="K23" s="2"/>
      <c r="L23" s="2"/>
      <c r="P23" s="46"/>
      <c r="Q23" s="46">
        <f t="shared" si="0"/>
        <v>0.07000000000000002</v>
      </c>
      <c r="R23" s="49">
        <v>0.037897351626224575</v>
      </c>
      <c r="S23" s="4">
        <v>23.281871900541432</v>
      </c>
      <c r="T23" s="4">
        <v>18.629557276312998</v>
      </c>
      <c r="U23" s="4">
        <v>0</v>
      </c>
      <c r="V23" s="4">
        <v>51.78102889608229</v>
      </c>
      <c r="W23" s="4">
        <v>4.960054893984402</v>
      </c>
      <c r="X23" s="4">
        <v>0</v>
      </c>
      <c r="Y23" s="4">
        <v>1.3474870330788815</v>
      </c>
      <c r="Z23" s="48">
        <f t="shared" si="1"/>
        <v>100</v>
      </c>
    </row>
    <row r="24" spans="1:26" ht="16.5" thickBot="1">
      <c r="A24" s="3"/>
      <c r="B24" s="3"/>
      <c r="C24" s="8"/>
      <c r="D24" s="3"/>
      <c r="E24" s="3"/>
      <c r="F24" s="2"/>
      <c r="G24" s="2"/>
      <c r="H24" s="2"/>
      <c r="I24" s="2"/>
      <c r="J24" s="2"/>
      <c r="K24" s="2"/>
      <c r="L24" s="2"/>
      <c r="P24" s="46"/>
      <c r="Q24" s="46">
        <f t="shared" si="0"/>
        <v>0.07200000000000002</v>
      </c>
      <c r="R24" s="49">
        <v>0.03843773185211275</v>
      </c>
      <c r="S24" s="4">
        <v>22.758271703538536</v>
      </c>
      <c r="T24" s="4">
        <v>19.731530801012497</v>
      </c>
      <c r="U24" s="4">
        <v>0</v>
      </c>
      <c r="V24" s="4">
        <v>50.61465042596263</v>
      </c>
      <c r="W24" s="4">
        <v>6.095682286414568</v>
      </c>
      <c r="X24" s="4">
        <v>0</v>
      </c>
      <c r="Y24" s="4">
        <v>0.7998647830717495</v>
      </c>
      <c r="Z24" s="48">
        <f t="shared" si="1"/>
        <v>100</v>
      </c>
    </row>
    <row r="25" spans="1:26" ht="16.5" thickBot="1">
      <c r="A25" s="3"/>
      <c r="B25" s="41" t="s">
        <v>45</v>
      </c>
      <c r="C25" s="40">
        <f>D23</f>
        <v>0.065</v>
      </c>
      <c r="D25" s="3"/>
      <c r="E25" s="3"/>
      <c r="F25" s="2"/>
      <c r="G25" s="2"/>
      <c r="H25" s="2"/>
      <c r="I25" s="2"/>
      <c r="J25" s="2"/>
      <c r="K25" s="2"/>
      <c r="L25" s="2"/>
      <c r="P25" s="46"/>
      <c r="Q25" s="46">
        <f t="shared" si="0"/>
        <v>0.07400000000000002</v>
      </c>
      <c r="R25" s="49">
        <v>0.038948087885681035</v>
      </c>
      <c r="S25" s="4">
        <v>22.41761526678121</v>
      </c>
      <c r="T25" s="4">
        <v>20.190511429706334</v>
      </c>
      <c r="U25" s="4">
        <v>0.6542771286517167</v>
      </c>
      <c r="V25" s="4">
        <v>49.9881968794836</v>
      </c>
      <c r="W25" s="4">
        <v>6.749399295377154</v>
      </c>
      <c r="X25" s="4">
        <v>0</v>
      </c>
      <c r="Y25" s="4">
        <v>0</v>
      </c>
      <c r="Z25" s="48">
        <f t="shared" si="1"/>
        <v>100.00000000000001</v>
      </c>
    </row>
    <row r="26" spans="1:26" ht="15.75">
      <c r="A26" s="3"/>
      <c r="B26" s="3"/>
      <c r="C26" s="8"/>
      <c r="D26" s="3"/>
      <c r="E26" s="3"/>
      <c r="F26" s="2"/>
      <c r="G26" s="2"/>
      <c r="H26" s="2"/>
      <c r="I26" s="2"/>
      <c r="J26" s="2"/>
      <c r="K26" s="2"/>
      <c r="L26" s="2"/>
      <c r="P26" s="46"/>
      <c r="Q26" s="46">
        <f t="shared" si="0"/>
        <v>0.07600000000000003</v>
      </c>
      <c r="R26" s="49">
        <v>0.0394422555995582</v>
      </c>
      <c r="S26" s="4">
        <v>21.341994927784096</v>
      </c>
      <c r="T26" s="4">
        <v>20.54019199290085</v>
      </c>
      <c r="U26" s="4">
        <v>1.335833541906029</v>
      </c>
      <c r="V26" s="4">
        <v>48.74742669414401</v>
      </c>
      <c r="W26" s="4">
        <v>8.034552843265011</v>
      </c>
      <c r="X26" s="4">
        <v>0</v>
      </c>
      <c r="Y26" s="4">
        <v>0</v>
      </c>
      <c r="Z26" s="48">
        <f t="shared" si="1"/>
        <v>100</v>
      </c>
    </row>
    <row r="27" spans="1:26" ht="15.7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P27" s="46"/>
      <c r="Q27" s="46">
        <f t="shared" si="0"/>
        <v>0.07800000000000003</v>
      </c>
      <c r="R27" s="49">
        <v>0.03992140409228768</v>
      </c>
      <c r="S27" s="4">
        <v>20.878901068234597</v>
      </c>
      <c r="T27" s="4">
        <v>20.574045172127914</v>
      </c>
      <c r="U27" s="4">
        <v>1.9004179489285413</v>
      </c>
      <c r="V27" s="4">
        <v>47.41564216397815</v>
      </c>
      <c r="W27" s="4">
        <v>9.230993646730798</v>
      </c>
      <c r="X27" s="4">
        <v>0</v>
      </c>
      <c r="Y27" s="4">
        <v>0</v>
      </c>
      <c r="Z27" s="48">
        <f t="shared" si="1"/>
        <v>99.99999999999999</v>
      </c>
    </row>
    <row r="28" spans="1:2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P28" s="46"/>
      <c r="Q28" s="46">
        <f t="shared" si="0"/>
        <v>0.08000000000000003</v>
      </c>
      <c r="R28" s="49">
        <v>0.04038614831311433</v>
      </c>
      <c r="S28" s="4">
        <v>20.123773006382205</v>
      </c>
      <c r="T28" s="4">
        <v>20.791782634791485</v>
      </c>
      <c r="U28" s="4">
        <v>2.858445012774112</v>
      </c>
      <c r="V28" s="4">
        <v>46.311691792813214</v>
      </c>
      <c r="W28" s="4">
        <v>9.914307553238983</v>
      </c>
      <c r="X28" s="4">
        <v>0</v>
      </c>
      <c r="Y28" s="4">
        <v>0</v>
      </c>
      <c r="Z28" s="48">
        <f t="shared" si="1"/>
        <v>100</v>
      </c>
    </row>
    <row r="29" spans="1:26" ht="15.75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P29" s="46"/>
      <c r="Q29" s="46">
        <f t="shared" si="0"/>
        <v>0.08200000000000003</v>
      </c>
      <c r="R29" s="49">
        <v>0.04084259366987601</v>
      </c>
      <c r="S29" s="4">
        <v>19.74657449302915</v>
      </c>
      <c r="T29" s="4">
        <v>20.295909366662855</v>
      </c>
      <c r="U29" s="4">
        <v>3.5643016981301616</v>
      </c>
      <c r="V29" s="4">
        <v>45.08835925095186</v>
      </c>
      <c r="W29" s="4">
        <v>11.304855191225984</v>
      </c>
      <c r="X29" s="4">
        <v>0</v>
      </c>
      <c r="Y29" s="4">
        <v>0</v>
      </c>
      <c r="Z29" s="48">
        <f t="shared" si="1"/>
        <v>100</v>
      </c>
    </row>
    <row r="30" spans="1:2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P30" s="46"/>
      <c r="Q30" s="46">
        <f t="shared" si="0"/>
        <v>0.08400000000000003</v>
      </c>
      <c r="R30" s="49">
        <v>0.04128804873101199</v>
      </c>
      <c r="S30" s="4">
        <v>18.928315600940206</v>
      </c>
      <c r="T30" s="4">
        <v>20.51410638566211</v>
      </c>
      <c r="U30" s="4">
        <v>4.603024507801325</v>
      </c>
      <c r="V30" s="4">
        <v>44.08612646573714</v>
      </c>
      <c r="W30" s="4">
        <v>11.868427039859219</v>
      </c>
      <c r="X30" s="4">
        <v>0</v>
      </c>
      <c r="Y30" s="4">
        <v>0</v>
      </c>
      <c r="Z30" s="48">
        <f t="shared" si="1"/>
        <v>99.99999999999999</v>
      </c>
    </row>
    <row r="31" spans="1:26" ht="15.75">
      <c r="A31" s="3"/>
      <c r="B31" s="3"/>
      <c r="C31" s="16" t="s">
        <v>26</v>
      </c>
      <c r="D31" s="15" t="s">
        <v>11</v>
      </c>
      <c r="E31" s="16" t="s">
        <v>27</v>
      </c>
      <c r="F31" s="15" t="s">
        <v>10</v>
      </c>
      <c r="G31" s="15" t="s">
        <v>28</v>
      </c>
      <c r="J31" s="3"/>
      <c r="K31" s="3"/>
      <c r="L31" s="3"/>
      <c r="P31" s="46"/>
      <c r="Q31" s="46">
        <f t="shared" si="0"/>
        <v>0.08600000000000003</v>
      </c>
      <c r="R31" s="49">
        <v>0.04172627826619837</v>
      </c>
      <c r="S31" s="4">
        <v>17.946589967313724</v>
      </c>
      <c r="T31" s="4">
        <v>20.343503497144383</v>
      </c>
      <c r="U31" s="4">
        <v>5.617026834365437</v>
      </c>
      <c r="V31" s="4">
        <v>43.12698306290828</v>
      </c>
      <c r="W31" s="4">
        <v>12.96589663826816</v>
      </c>
      <c r="X31" s="4">
        <v>0</v>
      </c>
      <c r="Y31" s="4">
        <v>0</v>
      </c>
      <c r="Z31" s="48">
        <f t="shared" si="1"/>
        <v>100</v>
      </c>
    </row>
    <row r="32" spans="1:26" ht="15.75">
      <c r="A32" s="3"/>
      <c r="B32" s="12" t="s">
        <v>1</v>
      </c>
      <c r="C32" s="11">
        <f aca="true" t="shared" si="4" ref="C32:C38">C4/100</f>
        <v>0</v>
      </c>
      <c r="D32" s="10">
        <f aca="true" t="shared" si="5" ref="D32:D38">C32^2</f>
        <v>0</v>
      </c>
      <c r="E32" s="9">
        <f aca="true" t="shared" si="6" ref="E32:E38">D4/100</f>
        <v>0.175</v>
      </c>
      <c r="F32" s="10">
        <f aca="true" t="shared" si="7" ref="F32:F38">E32^2</f>
        <v>0.030624999999999996</v>
      </c>
      <c r="G32" s="10">
        <f aca="true" t="shared" si="8" ref="G32:G38">F32*D32</f>
        <v>0</v>
      </c>
      <c r="J32" s="3"/>
      <c r="K32" s="3"/>
      <c r="L32" s="3"/>
      <c r="P32" s="46"/>
      <c r="Q32" s="46">
        <f t="shared" si="0"/>
        <v>0.08800000000000004</v>
      </c>
      <c r="R32" s="49">
        <v>0.04215969404041872</v>
      </c>
      <c r="S32" s="4">
        <v>18.29696831201043</v>
      </c>
      <c r="T32" s="4">
        <v>19.49315415616362</v>
      </c>
      <c r="U32" s="4">
        <v>6.248557616836107</v>
      </c>
      <c r="V32" s="4">
        <v>41.83437768554791</v>
      </c>
      <c r="W32" s="4">
        <v>14.126942229441937</v>
      </c>
      <c r="X32" s="4">
        <v>0</v>
      </c>
      <c r="Y32" s="4">
        <v>0</v>
      </c>
      <c r="Z32" s="48">
        <f t="shared" si="1"/>
        <v>100</v>
      </c>
    </row>
    <row r="33" spans="1:26" ht="15.75">
      <c r="A33" s="3"/>
      <c r="B33" s="12" t="s">
        <v>29</v>
      </c>
      <c r="C33" s="11">
        <f t="shared" si="4"/>
        <v>0</v>
      </c>
      <c r="D33" s="10">
        <f t="shared" si="5"/>
        <v>0</v>
      </c>
      <c r="E33" s="9">
        <f t="shared" si="6"/>
        <v>0.19</v>
      </c>
      <c r="F33" s="10">
        <f t="shared" si="7"/>
        <v>0.0361</v>
      </c>
      <c r="G33" s="10">
        <f t="shared" si="8"/>
        <v>0</v>
      </c>
      <c r="J33" s="3"/>
      <c r="K33" s="3"/>
      <c r="L33" s="3"/>
      <c r="P33" s="46"/>
      <c r="Q33" s="46">
        <f t="shared" si="0"/>
        <v>0.09000000000000004</v>
      </c>
      <c r="R33" s="49">
        <v>0.04258468149924741</v>
      </c>
      <c r="S33" s="4">
        <v>17.228804935495305</v>
      </c>
      <c r="T33" s="4">
        <v>19.740949723387494</v>
      </c>
      <c r="U33" s="4">
        <v>7.384547545481616</v>
      </c>
      <c r="V33" s="4">
        <v>40.97444336175331</v>
      </c>
      <c r="W33" s="4">
        <v>14.67125443388227</v>
      </c>
      <c r="X33" s="4">
        <v>0</v>
      </c>
      <c r="Y33" s="4">
        <v>0</v>
      </c>
      <c r="Z33" s="48">
        <f t="shared" si="1"/>
        <v>100</v>
      </c>
    </row>
    <row r="34" spans="1:26" ht="15.75">
      <c r="A34" s="3"/>
      <c r="B34" s="12" t="s">
        <v>30</v>
      </c>
      <c r="C34" s="11">
        <f t="shared" si="4"/>
        <v>1</v>
      </c>
      <c r="D34" s="10">
        <f t="shared" si="5"/>
        <v>1</v>
      </c>
      <c r="E34" s="9">
        <f t="shared" si="6"/>
        <v>0.24</v>
      </c>
      <c r="F34" s="10">
        <f t="shared" si="7"/>
        <v>0.0576</v>
      </c>
      <c r="G34" s="10">
        <f t="shared" si="8"/>
        <v>0.0576</v>
      </c>
      <c r="J34" s="3"/>
      <c r="K34" s="3"/>
      <c r="L34" s="3"/>
      <c r="P34" s="46"/>
      <c r="Q34" s="46">
        <f t="shared" si="0"/>
        <v>0.09200000000000004</v>
      </c>
      <c r="R34" s="49">
        <v>0.04300470355183679</v>
      </c>
      <c r="S34" s="4">
        <v>16.249916954280003</v>
      </c>
      <c r="T34" s="4">
        <v>19.421141221165026</v>
      </c>
      <c r="U34" s="4">
        <v>8.465935850787659</v>
      </c>
      <c r="V34" s="4">
        <v>40.097980618426575</v>
      </c>
      <c r="W34" s="4">
        <v>15.765025355340732</v>
      </c>
      <c r="X34" s="4">
        <v>0</v>
      </c>
      <c r="Y34" s="4">
        <v>0</v>
      </c>
      <c r="Z34" s="48">
        <f t="shared" si="1"/>
        <v>100</v>
      </c>
    </row>
    <row r="35" spans="1:26" ht="15.75">
      <c r="A35" s="3"/>
      <c r="B35" s="12" t="s">
        <v>6</v>
      </c>
      <c r="C35" s="11">
        <f t="shared" si="4"/>
        <v>0</v>
      </c>
      <c r="D35" s="10">
        <f t="shared" si="5"/>
        <v>0</v>
      </c>
      <c r="E35" s="9">
        <f t="shared" si="6"/>
        <v>0.1</v>
      </c>
      <c r="F35" s="10">
        <f t="shared" si="7"/>
        <v>0.010000000000000002</v>
      </c>
      <c r="G35" s="10">
        <f t="shared" si="8"/>
        <v>0</v>
      </c>
      <c r="J35" s="3"/>
      <c r="K35" s="3"/>
      <c r="L35" s="3"/>
      <c r="P35" s="46"/>
      <c r="Q35" s="46">
        <f t="shared" si="0"/>
        <v>0.09400000000000004</v>
      </c>
      <c r="R35" s="49">
        <v>0.043421179005585425</v>
      </c>
      <c r="S35" s="4">
        <v>17.002418111629133</v>
      </c>
      <c r="T35" s="4">
        <v>18.53687970006888</v>
      </c>
      <c r="U35" s="4">
        <v>9.045752398236115</v>
      </c>
      <c r="V35" s="4">
        <v>38.777584428855796</v>
      </c>
      <c r="W35" s="4">
        <v>16.637365361210094</v>
      </c>
      <c r="X35" s="4">
        <v>0</v>
      </c>
      <c r="Y35" s="4">
        <v>0</v>
      </c>
      <c r="Z35" s="48">
        <f t="shared" si="1"/>
        <v>100.00000000000003</v>
      </c>
    </row>
    <row r="36" spans="1:26" ht="15.75">
      <c r="A36" s="3"/>
      <c r="B36" s="12" t="s">
        <v>2</v>
      </c>
      <c r="C36" s="11">
        <f t="shared" si="4"/>
        <v>0</v>
      </c>
      <c r="D36" s="10">
        <f t="shared" si="5"/>
        <v>0</v>
      </c>
      <c r="E36" s="9">
        <f t="shared" si="6"/>
        <v>0.19</v>
      </c>
      <c r="F36" s="10">
        <f t="shared" si="7"/>
        <v>0.0361</v>
      </c>
      <c r="G36" s="10">
        <f t="shared" si="8"/>
        <v>0</v>
      </c>
      <c r="J36" s="3"/>
      <c r="K36" s="3"/>
      <c r="L36" s="3"/>
      <c r="P36" s="46"/>
      <c r="Q36" s="46">
        <f t="shared" si="0"/>
        <v>0.09600000000000004</v>
      </c>
      <c r="R36" s="49">
        <v>0.043831432452787894</v>
      </c>
      <c r="S36" s="4">
        <v>15.737436025468162</v>
      </c>
      <c r="T36" s="4">
        <v>18.810193379150242</v>
      </c>
      <c r="U36" s="4">
        <v>10.21752100042983</v>
      </c>
      <c r="V36" s="4">
        <v>38.01149281993901</v>
      </c>
      <c r="W36" s="4">
        <v>17.223356775012782</v>
      </c>
      <c r="X36" s="4">
        <v>0</v>
      </c>
      <c r="Y36" s="4">
        <v>0</v>
      </c>
      <c r="Z36" s="48">
        <f t="shared" si="1"/>
        <v>100.00000000000003</v>
      </c>
    </row>
    <row r="37" spans="1:26" ht="15.75">
      <c r="A37" s="2"/>
      <c r="B37" s="12" t="s">
        <v>7</v>
      </c>
      <c r="C37" s="11">
        <f t="shared" si="4"/>
        <v>0</v>
      </c>
      <c r="D37" s="10">
        <f t="shared" si="5"/>
        <v>0</v>
      </c>
      <c r="E37" s="9">
        <f t="shared" si="6"/>
        <v>0.18</v>
      </c>
      <c r="F37" s="10">
        <f t="shared" si="7"/>
        <v>0.0324</v>
      </c>
      <c r="G37" s="10">
        <f t="shared" si="8"/>
        <v>0</v>
      </c>
      <c r="J37" s="2"/>
      <c r="K37" s="2"/>
      <c r="L37" s="2"/>
      <c r="P37" s="46"/>
      <c r="Q37" s="46">
        <f t="shared" si="0"/>
        <v>0.09800000000000005</v>
      </c>
      <c r="R37" s="49">
        <v>0.04423794084607448</v>
      </c>
      <c r="S37" s="4">
        <v>14.718522811738152</v>
      </c>
      <c r="T37" s="4">
        <v>18.491354055927875</v>
      </c>
      <c r="U37" s="4">
        <v>11.292519255009642</v>
      </c>
      <c r="V37" s="4">
        <v>37.18461646279859</v>
      </c>
      <c r="W37" s="4">
        <v>18.312987414525743</v>
      </c>
      <c r="X37" s="4">
        <v>0</v>
      </c>
      <c r="Y37" s="4">
        <v>0</v>
      </c>
      <c r="Z37" s="48">
        <f t="shared" si="1"/>
        <v>100</v>
      </c>
    </row>
    <row r="38" spans="1:26" ht="16.5" thickBot="1">
      <c r="A38" s="2"/>
      <c r="B38" s="12" t="s">
        <v>3</v>
      </c>
      <c r="C38" s="11">
        <f t="shared" si="4"/>
        <v>0</v>
      </c>
      <c r="D38" s="10">
        <f t="shared" si="5"/>
        <v>0</v>
      </c>
      <c r="E38" s="9">
        <f t="shared" si="6"/>
        <v>0.16</v>
      </c>
      <c r="F38" s="10">
        <f t="shared" si="7"/>
        <v>0.0256</v>
      </c>
      <c r="G38" s="10">
        <f t="shared" si="8"/>
        <v>0</v>
      </c>
      <c r="J38" s="2"/>
      <c r="K38" s="2"/>
      <c r="L38" s="2"/>
      <c r="P38" s="46"/>
      <c r="Q38" s="46">
        <f t="shared" si="0"/>
        <v>0.10000000000000005</v>
      </c>
      <c r="R38" s="49">
        <v>0.044642019489565074</v>
      </c>
      <c r="S38" s="4">
        <v>15.517094338257387</v>
      </c>
      <c r="T38" s="4">
        <v>17.62888651170949</v>
      </c>
      <c r="U38" s="4">
        <v>11.833040385070014</v>
      </c>
      <c r="V38" s="4">
        <v>35.88476610676353</v>
      </c>
      <c r="W38" s="4">
        <v>19.136212658199586</v>
      </c>
      <c r="X38" s="4">
        <v>0</v>
      </c>
      <c r="Y38" s="4">
        <v>0</v>
      </c>
      <c r="Z38" s="48">
        <f t="shared" si="1"/>
        <v>100</v>
      </c>
    </row>
    <row r="39" spans="1:26" ht="16.5" thickBot="1">
      <c r="A39" s="2"/>
      <c r="B39" s="19" t="s">
        <v>4</v>
      </c>
      <c r="C39" s="2"/>
      <c r="D39" s="2"/>
      <c r="F39" s="2"/>
      <c r="G39" s="20">
        <f>SUM(G32:G38)</f>
        <v>0.0576</v>
      </c>
      <c r="H39" s="4" t="s">
        <v>46</v>
      </c>
      <c r="J39" s="2"/>
      <c r="K39" s="2"/>
      <c r="L39" s="2"/>
      <c r="P39" s="46"/>
      <c r="Q39" s="46">
        <f t="shared" si="0"/>
        <v>0.10200000000000005</v>
      </c>
      <c r="R39" s="49">
        <v>0.04504095015599714</v>
      </c>
      <c r="S39" s="4">
        <v>14.229315834700882</v>
      </c>
      <c r="T39" s="4">
        <v>17.881114769167716</v>
      </c>
      <c r="U39" s="4">
        <v>12.995230113123622</v>
      </c>
      <c r="V39" s="4">
        <v>35.157023545267236</v>
      </c>
      <c r="W39" s="4">
        <v>19.737315737740538</v>
      </c>
      <c r="X39" s="4">
        <v>0</v>
      </c>
      <c r="Y39" s="4">
        <v>0</v>
      </c>
      <c r="Z39" s="48">
        <f t="shared" si="1"/>
        <v>100</v>
      </c>
    </row>
    <row r="40" spans="1:26" ht="15.75">
      <c r="A40" s="2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P40" s="46"/>
      <c r="Q40" s="46">
        <f t="shared" si="0"/>
        <v>0.10400000000000005</v>
      </c>
      <c r="R40" s="49">
        <v>0.04543752796566033</v>
      </c>
      <c r="S40" s="4">
        <v>13.194919685918704</v>
      </c>
      <c r="T40" s="4">
        <v>17.43412022035537</v>
      </c>
      <c r="U40" s="4">
        <v>14.076226658473066</v>
      </c>
      <c r="V40" s="4">
        <v>34.36782905297012</v>
      </c>
      <c r="W40" s="4">
        <v>20.92690438228273</v>
      </c>
      <c r="X40" s="4">
        <v>0</v>
      </c>
      <c r="Y40" s="4">
        <v>0</v>
      </c>
      <c r="Z40" s="48">
        <f t="shared" si="1"/>
        <v>99.99999999999999</v>
      </c>
    </row>
    <row r="41" spans="1:26" ht="15.75">
      <c r="A41" s="3" t="s">
        <v>12</v>
      </c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P41" s="46"/>
      <c r="Q41" s="46">
        <f t="shared" si="0"/>
        <v>0.10600000000000005</v>
      </c>
      <c r="R41" s="49">
        <v>0.04583172687448771</v>
      </c>
      <c r="S41" s="4">
        <v>14.13597379245119</v>
      </c>
      <c r="T41" s="4">
        <v>16.671157912636158</v>
      </c>
      <c r="U41" s="4">
        <v>14.58032166597187</v>
      </c>
      <c r="V41" s="4">
        <v>33.06502200828974</v>
      </c>
      <c r="W41" s="4">
        <v>21.547524620651036</v>
      </c>
      <c r="X41" s="4">
        <v>0</v>
      </c>
      <c r="Y41" s="4">
        <v>0</v>
      </c>
      <c r="Z41" s="48">
        <f t="shared" si="1"/>
        <v>99.99999999999999</v>
      </c>
    </row>
    <row r="42" spans="1:26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P42" s="46"/>
      <c r="Q42" s="46">
        <f t="shared" si="0"/>
        <v>0.10800000000000005</v>
      </c>
      <c r="R42" s="49">
        <v>0.04622197001274519</v>
      </c>
      <c r="S42" s="4">
        <v>12.765521835857491</v>
      </c>
      <c r="T42" s="4">
        <v>16.9192607135896</v>
      </c>
      <c r="U42" s="4">
        <v>15.750974059220912</v>
      </c>
      <c r="V42" s="4">
        <v>32.382837671280065</v>
      </c>
      <c r="W42" s="4">
        <v>22.181405720051913</v>
      </c>
      <c r="X42" s="4">
        <v>0</v>
      </c>
      <c r="Y42" s="4">
        <v>0</v>
      </c>
      <c r="Z42" s="48">
        <f t="shared" si="1"/>
        <v>99.99999999999997</v>
      </c>
    </row>
    <row r="43" spans="1:26" ht="15.75">
      <c r="A43" s="2"/>
      <c r="B43" s="2"/>
      <c r="C43" s="2"/>
      <c r="D43" s="2"/>
      <c r="E43" s="12" t="s">
        <v>1</v>
      </c>
      <c r="F43" s="12" t="s">
        <v>29</v>
      </c>
      <c r="G43" s="12" t="s">
        <v>30</v>
      </c>
      <c r="H43" s="12" t="s">
        <v>6</v>
      </c>
      <c r="I43" s="12" t="s">
        <v>2</v>
      </c>
      <c r="J43" s="12" t="s">
        <v>7</v>
      </c>
      <c r="K43" s="12" t="s">
        <v>3</v>
      </c>
      <c r="L43" s="2"/>
      <c r="P43" s="46"/>
      <c r="Q43" s="46">
        <f t="shared" si="0"/>
        <v>0.11000000000000006</v>
      </c>
      <c r="R43" s="49">
        <v>0.046610875483971026</v>
      </c>
      <c r="S43" s="4">
        <v>11.747531537095599</v>
      </c>
      <c r="T43" s="4">
        <v>16.320913356336877</v>
      </c>
      <c r="U43" s="4">
        <v>16.816149782802484</v>
      </c>
      <c r="V43" s="4">
        <v>31.61120972484811</v>
      </c>
      <c r="W43" s="4">
        <v>23.50419559891691</v>
      </c>
      <c r="X43" s="4">
        <v>0</v>
      </c>
      <c r="Y43" s="4">
        <v>0</v>
      </c>
      <c r="Z43" s="48">
        <f t="shared" si="1"/>
        <v>99.99999999999997</v>
      </c>
    </row>
    <row r="44" spans="1:26" ht="15.75">
      <c r="A44" s="2"/>
      <c r="B44" s="3"/>
      <c r="C44" s="25" t="s">
        <v>31</v>
      </c>
      <c r="D44" s="26"/>
      <c r="E44" s="23">
        <f>E32</f>
        <v>0.175</v>
      </c>
      <c r="F44" s="21">
        <f>E33</f>
        <v>0.19</v>
      </c>
      <c r="G44" s="21">
        <f>E34</f>
        <v>0.24</v>
      </c>
      <c r="H44" s="21">
        <f>E35</f>
        <v>0.1</v>
      </c>
      <c r="I44" s="21">
        <f>E36</f>
        <v>0.19</v>
      </c>
      <c r="J44" s="21">
        <f>E37</f>
        <v>0.18</v>
      </c>
      <c r="K44" s="21">
        <f>E38</f>
        <v>0.16</v>
      </c>
      <c r="L44" s="2"/>
      <c r="P44" s="46"/>
      <c r="Q44" s="46">
        <f t="shared" si="0"/>
        <v>0.11200000000000006</v>
      </c>
      <c r="R44" s="49">
        <v>0.046997390541489645</v>
      </c>
      <c r="S44" s="4">
        <v>12.672496660668607</v>
      </c>
      <c r="T44" s="4">
        <v>15.69291194408782</v>
      </c>
      <c r="U44" s="4">
        <v>17.331743559766096</v>
      </c>
      <c r="V44" s="4">
        <v>30.34052494398612</v>
      </c>
      <c r="W44" s="4">
        <v>23.96229292604191</v>
      </c>
      <c r="X44" s="4">
        <v>2.9965479004113716E-05</v>
      </c>
      <c r="Y44" s="4">
        <v>0</v>
      </c>
      <c r="Z44" s="48">
        <f t="shared" si="1"/>
        <v>100.00000000002956</v>
      </c>
    </row>
    <row r="45" spans="1:26" ht="16.5" thickBot="1">
      <c r="A45" s="2"/>
      <c r="B45" s="2"/>
      <c r="C45" s="27"/>
      <c r="D45" s="16" t="s">
        <v>32</v>
      </c>
      <c r="E45" s="30">
        <f>C32</f>
        <v>0</v>
      </c>
      <c r="F45" s="31">
        <f>C33</f>
        <v>0</v>
      </c>
      <c r="G45" s="31">
        <f>C34</f>
        <v>1</v>
      </c>
      <c r="H45" s="31">
        <f>C35</f>
        <v>0</v>
      </c>
      <c r="I45" s="31">
        <f>C36</f>
        <v>0</v>
      </c>
      <c r="J45" s="31">
        <f>C37</f>
        <v>0</v>
      </c>
      <c r="K45" s="31">
        <f>C38</f>
        <v>0</v>
      </c>
      <c r="L45" s="2"/>
      <c r="P45" s="46"/>
      <c r="Q45" s="46">
        <f t="shared" si="0"/>
        <v>0.11400000000000006</v>
      </c>
      <c r="R45" s="49">
        <v>0.047381421436320584</v>
      </c>
      <c r="S45" s="4">
        <v>11.118634236177451</v>
      </c>
      <c r="T45" s="4">
        <v>15.915724966615816</v>
      </c>
      <c r="U45" s="4">
        <v>18.40003197611401</v>
      </c>
      <c r="V45" s="4">
        <v>29.605326117635233</v>
      </c>
      <c r="W45" s="4">
        <v>24.539238419629857</v>
      </c>
      <c r="X45" s="4">
        <v>0.4210442838276354</v>
      </c>
      <c r="Y45" s="4">
        <v>0</v>
      </c>
      <c r="Z45" s="48">
        <f t="shared" si="1"/>
        <v>100</v>
      </c>
    </row>
    <row r="46" spans="1:26" ht="15.75">
      <c r="A46" s="2"/>
      <c r="B46" s="12" t="s">
        <v>1</v>
      </c>
      <c r="C46" s="24">
        <f aca="true" t="shared" si="9" ref="C46:C52">E32</f>
        <v>0.175</v>
      </c>
      <c r="D46" s="28">
        <f aca="true" t="shared" si="10" ref="D46:D52">C32</f>
        <v>0</v>
      </c>
      <c r="E46" s="32"/>
      <c r="F46" s="33"/>
      <c r="G46" s="33"/>
      <c r="H46" s="33"/>
      <c r="I46" s="33"/>
      <c r="J46" s="33"/>
      <c r="K46" s="34"/>
      <c r="L46" s="2"/>
      <c r="P46" s="46"/>
      <c r="Q46" s="46">
        <f t="shared" si="0"/>
        <v>0.11600000000000006</v>
      </c>
      <c r="R46" s="49">
        <v>0.047767931187832985</v>
      </c>
      <c r="S46" s="4">
        <v>10.008312064088521</v>
      </c>
      <c r="T46" s="4">
        <v>14.529576738053539</v>
      </c>
      <c r="U46" s="4">
        <v>19.18714264228646</v>
      </c>
      <c r="V46" s="4">
        <v>28.59844066965211</v>
      </c>
      <c r="W46" s="4">
        <v>26.259822440007564</v>
      </c>
      <c r="X46" s="4">
        <v>1.4167054459117745</v>
      </c>
      <c r="Y46" s="4">
        <v>0</v>
      </c>
      <c r="Z46" s="48">
        <f t="shared" si="1"/>
        <v>99.99999999999997</v>
      </c>
    </row>
    <row r="47" spans="1:26" ht="15.75">
      <c r="A47" s="2"/>
      <c r="B47" s="12" t="s">
        <v>33</v>
      </c>
      <c r="C47" s="21">
        <f t="shared" si="9"/>
        <v>0.19</v>
      </c>
      <c r="D47" s="29">
        <f t="shared" si="10"/>
        <v>0</v>
      </c>
      <c r="E47" s="35">
        <f aca="true" t="shared" si="11" ref="E47:E52">F5*$C47*$D47*E$44*E$45</f>
        <v>0</v>
      </c>
      <c r="F47" s="1"/>
      <c r="G47" s="1"/>
      <c r="H47" s="1"/>
      <c r="I47" s="1"/>
      <c r="J47" s="1"/>
      <c r="K47" s="36"/>
      <c r="L47" s="2"/>
      <c r="P47" s="46"/>
      <c r="Q47" s="46">
        <f t="shared" si="0"/>
        <v>0.11800000000000006</v>
      </c>
      <c r="R47" s="49">
        <v>0.04815054614126587</v>
      </c>
      <c r="S47" s="4">
        <v>11.119708261389532</v>
      </c>
      <c r="T47" s="4">
        <v>14.084472302821563</v>
      </c>
      <c r="U47" s="4">
        <v>19.65864294186699</v>
      </c>
      <c r="V47" s="4">
        <v>27.27641657339039</v>
      </c>
      <c r="W47" s="4">
        <v>26.332604563846683</v>
      </c>
      <c r="X47" s="4">
        <v>1.5281553566848511</v>
      </c>
      <c r="Y47" s="4">
        <v>0</v>
      </c>
      <c r="Z47" s="48">
        <f t="shared" si="1"/>
        <v>100.00000000000001</v>
      </c>
    </row>
    <row r="48" spans="1:26" ht="15.75">
      <c r="A48" s="2"/>
      <c r="B48" s="12" t="s">
        <v>34</v>
      </c>
      <c r="C48" s="21">
        <f t="shared" si="9"/>
        <v>0.24</v>
      </c>
      <c r="D48" s="29">
        <f t="shared" si="10"/>
        <v>1</v>
      </c>
      <c r="E48" s="35">
        <f t="shared" si="11"/>
        <v>0</v>
      </c>
      <c r="F48" s="1">
        <f>G6*$C48*$D48*F$44*F$45</f>
        <v>0</v>
      </c>
      <c r="G48" s="1"/>
      <c r="H48" s="1"/>
      <c r="I48" s="1"/>
      <c r="J48" s="1"/>
      <c r="K48" s="36"/>
      <c r="L48" s="2"/>
      <c r="P48" s="46"/>
      <c r="Q48" s="46">
        <f t="shared" si="0"/>
        <v>0.12000000000000006</v>
      </c>
      <c r="R48" s="49">
        <v>0.048529638887583854</v>
      </c>
      <c r="S48" s="4">
        <v>9.513302005281224</v>
      </c>
      <c r="T48" s="4">
        <v>14.234525685649643</v>
      </c>
      <c r="U48" s="4">
        <v>20.775446980130567</v>
      </c>
      <c r="V48" s="4">
        <v>26.58240975916372</v>
      </c>
      <c r="W48" s="4">
        <v>26.943959921454216</v>
      </c>
      <c r="X48" s="4">
        <v>1.9503556483206315</v>
      </c>
      <c r="Y48" s="4">
        <v>0</v>
      </c>
      <c r="Z48" s="48">
        <f t="shared" si="1"/>
        <v>100.00000000000001</v>
      </c>
    </row>
    <row r="49" spans="1:26" ht="15.75">
      <c r="A49" s="2"/>
      <c r="B49" s="12" t="s">
        <v>6</v>
      </c>
      <c r="C49" s="21">
        <f t="shared" si="9"/>
        <v>0.1</v>
      </c>
      <c r="D49" s="29">
        <f t="shared" si="10"/>
        <v>0</v>
      </c>
      <c r="E49" s="35">
        <f t="shared" si="11"/>
        <v>0</v>
      </c>
      <c r="F49" s="1">
        <f>G7*$C49*$D49*F$44*F$45</f>
        <v>0</v>
      </c>
      <c r="G49" s="1">
        <f>H7*$C49*$D49*G$44*G$45</f>
        <v>0</v>
      </c>
      <c r="H49" s="1"/>
      <c r="I49" s="1"/>
      <c r="J49" s="1"/>
      <c r="K49" s="36"/>
      <c r="L49" s="2"/>
      <c r="P49" s="46"/>
      <c r="Q49" s="46">
        <f t="shared" si="0"/>
        <v>0.12200000000000007</v>
      </c>
      <c r="R49" s="49">
        <v>0.04891320176771206</v>
      </c>
      <c r="S49" s="4">
        <v>10.064424431508236</v>
      </c>
      <c r="T49" s="4">
        <v>12.033968494636168</v>
      </c>
      <c r="U49" s="4">
        <v>21.28743027283044</v>
      </c>
      <c r="V49" s="4">
        <v>25.261325375654256</v>
      </c>
      <c r="W49" s="4">
        <v>28.674402919384967</v>
      </c>
      <c r="X49" s="4">
        <v>2.678448505985935</v>
      </c>
      <c r="Y49" s="4">
        <v>0</v>
      </c>
      <c r="Z49" s="48">
        <f t="shared" si="1"/>
        <v>100.00000000000001</v>
      </c>
    </row>
    <row r="50" spans="1:26" ht="15.75">
      <c r="A50" s="2"/>
      <c r="B50" s="12" t="s">
        <v>2</v>
      </c>
      <c r="C50" s="21">
        <f t="shared" si="9"/>
        <v>0.19</v>
      </c>
      <c r="D50" s="29">
        <f t="shared" si="10"/>
        <v>0</v>
      </c>
      <c r="E50" s="35">
        <f t="shared" si="11"/>
        <v>0</v>
      </c>
      <c r="F50" s="1">
        <f>G8*$C50*$D50*F$44*F$45</f>
        <v>0</v>
      </c>
      <c r="G50" s="1">
        <f>H8*$C50*$D50*G$44*G$45</f>
        <v>0</v>
      </c>
      <c r="H50" s="1">
        <f>I8*$C50*$D50*H$44*H$45</f>
        <v>0</v>
      </c>
      <c r="I50" s="1"/>
      <c r="J50" s="1"/>
      <c r="K50" s="36"/>
      <c r="L50" s="2"/>
      <c r="P50" s="46"/>
      <c r="Q50" s="46">
        <f t="shared" si="0"/>
        <v>0.12400000000000007</v>
      </c>
      <c r="R50" s="49">
        <v>0.04929144639568512</v>
      </c>
      <c r="S50" s="4">
        <v>8.799846649997459</v>
      </c>
      <c r="T50" s="4">
        <v>12.259231542885674</v>
      </c>
      <c r="U50" s="4">
        <v>22.377108221396064</v>
      </c>
      <c r="V50" s="4">
        <v>24.511776136390967</v>
      </c>
      <c r="W50" s="4">
        <v>28.997252388583302</v>
      </c>
      <c r="X50" s="4">
        <v>3.0547850607465366</v>
      </c>
      <c r="Y50" s="4">
        <v>0</v>
      </c>
      <c r="Z50" s="48">
        <f t="shared" si="1"/>
        <v>100.00000000000001</v>
      </c>
    </row>
    <row r="51" spans="1:26" ht="15.75">
      <c r="A51" s="2"/>
      <c r="B51" s="12" t="s">
        <v>7</v>
      </c>
      <c r="C51" s="21">
        <f t="shared" si="9"/>
        <v>0.18</v>
      </c>
      <c r="D51" s="29">
        <f t="shared" si="10"/>
        <v>0</v>
      </c>
      <c r="E51" s="35">
        <f t="shared" si="11"/>
        <v>0</v>
      </c>
      <c r="F51" s="1">
        <f>G9*$C51*$D51*F$44*F$45</f>
        <v>0</v>
      </c>
      <c r="G51" s="1">
        <f>H9*$C51*$D51*G$44*G$45</f>
        <v>0</v>
      </c>
      <c r="H51" s="1">
        <f>I9*$C51*$D51*H$44*H$45</f>
        <v>0</v>
      </c>
      <c r="I51" s="1">
        <f>J9*$C51*$D51*I$44*I$45</f>
        <v>0</v>
      </c>
      <c r="J51" s="1"/>
      <c r="K51" s="36"/>
      <c r="L51" s="2"/>
      <c r="P51" s="46"/>
      <c r="Q51" s="46">
        <f t="shared" si="0"/>
        <v>0.12600000000000006</v>
      </c>
      <c r="R51" s="49">
        <v>0.04967054528170971</v>
      </c>
      <c r="S51" s="4">
        <v>7.655010148224161</v>
      </c>
      <c r="T51" s="4">
        <v>10.698632413939306</v>
      </c>
      <c r="U51" s="4">
        <v>23.71577890560744</v>
      </c>
      <c r="V51" s="4">
        <v>23.689118114796322</v>
      </c>
      <c r="W51" s="4">
        <v>30.010527077414014</v>
      </c>
      <c r="X51" s="4">
        <v>4.230933340018756</v>
      </c>
      <c r="Y51" s="4">
        <v>0</v>
      </c>
      <c r="Z51" s="48">
        <f t="shared" si="1"/>
        <v>100</v>
      </c>
    </row>
    <row r="52" spans="1:26" ht="16.5" thickBot="1">
      <c r="A52" s="2"/>
      <c r="B52" s="12" t="s">
        <v>3</v>
      </c>
      <c r="C52" s="21">
        <f t="shared" si="9"/>
        <v>0.16</v>
      </c>
      <c r="D52" s="29">
        <f t="shared" si="10"/>
        <v>0</v>
      </c>
      <c r="E52" s="37">
        <f t="shared" si="11"/>
        <v>0</v>
      </c>
      <c r="F52" s="38">
        <f>G10*$C52*$D52*F$44*F$45</f>
        <v>0</v>
      </c>
      <c r="G52" s="38">
        <f>H10*$C52*$D52*G$44*G$45</f>
        <v>0</v>
      </c>
      <c r="H52" s="38">
        <f>I10*$C52*$D52*H$44*H$45</f>
        <v>0</v>
      </c>
      <c r="I52" s="38">
        <f>J10*$C52*$D52*I$44*I$45</f>
        <v>0</v>
      </c>
      <c r="J52" s="38">
        <f>K10*$C52*$D52*J$44*J$45</f>
        <v>0</v>
      </c>
      <c r="K52" s="39"/>
      <c r="L52" s="2"/>
      <c r="P52" s="46"/>
      <c r="Q52" s="46">
        <f t="shared" si="0"/>
        <v>0.12800000000000006</v>
      </c>
      <c r="R52" s="49">
        <v>0.050047142871757884</v>
      </c>
      <c r="S52" s="4">
        <v>8.705719775739581</v>
      </c>
      <c r="T52" s="4">
        <v>10.51134346256027</v>
      </c>
      <c r="U52" s="4">
        <v>24.101425772368547</v>
      </c>
      <c r="V52" s="4">
        <v>22.399312092726447</v>
      </c>
      <c r="W52" s="4">
        <v>30.123797119123836</v>
      </c>
      <c r="X52" s="4">
        <v>4.158401777481317</v>
      </c>
      <c r="Y52" s="4">
        <v>0</v>
      </c>
      <c r="Z52" s="48">
        <f t="shared" si="1"/>
        <v>100</v>
      </c>
    </row>
    <row r="53" spans="1:26" ht="16.5" thickBot="1">
      <c r="A53" s="2"/>
      <c r="B53" s="19" t="s">
        <v>4</v>
      </c>
      <c r="C53" s="3"/>
      <c r="D53" s="22">
        <f>SUM(D46:D52)</f>
        <v>1</v>
      </c>
      <c r="E53" s="2"/>
      <c r="F53" s="2"/>
      <c r="G53" s="2"/>
      <c r="H53" s="2"/>
      <c r="I53" s="2"/>
      <c r="J53" s="2"/>
      <c r="K53" s="42">
        <f>SUM(E46:K52)</f>
        <v>0</v>
      </c>
      <c r="L53" s="4" t="s">
        <v>47</v>
      </c>
      <c r="N53" s="2"/>
      <c r="O53" s="2"/>
      <c r="P53" s="46"/>
      <c r="Q53" s="46">
        <f t="shared" si="0"/>
        <v>0.13000000000000006</v>
      </c>
      <c r="R53" s="49">
        <v>0.05042017959703657</v>
      </c>
      <c r="S53" s="4">
        <v>7.4623268385372405</v>
      </c>
      <c r="T53" s="4">
        <v>10.558111590387716</v>
      </c>
      <c r="U53" s="4">
        <v>25.09368126142252</v>
      </c>
      <c r="V53" s="4">
        <v>21.636260371957427</v>
      </c>
      <c r="W53" s="4">
        <v>30.7457384258631</v>
      </c>
      <c r="X53" s="4">
        <v>4.503881511832002</v>
      </c>
      <c r="Y53" s="4">
        <v>0</v>
      </c>
      <c r="Z53" s="48">
        <f t="shared" si="1"/>
        <v>100.00000000000001</v>
      </c>
    </row>
    <row r="54" spans="1:26" ht="16.5" thickBot="1">
      <c r="A54" s="2"/>
      <c r="B54" s="3"/>
      <c r="C54" s="3"/>
      <c r="D54" s="3"/>
      <c r="E54" s="3"/>
      <c r="F54" s="3"/>
      <c r="G54" s="3"/>
      <c r="H54" s="3"/>
      <c r="I54" s="3"/>
      <c r="J54" s="3"/>
      <c r="K54" s="20">
        <f>2*K53</f>
        <v>0</v>
      </c>
      <c r="L54" s="4" t="s">
        <v>48</v>
      </c>
      <c r="P54" s="46"/>
      <c r="Q54" s="46">
        <f t="shared" si="0"/>
        <v>0.13200000000000006</v>
      </c>
      <c r="R54" s="49">
        <v>0.050796868028488734</v>
      </c>
      <c r="S54" s="4">
        <v>7.8687739034849065</v>
      </c>
      <c r="T54" s="4">
        <v>8.682895877675923</v>
      </c>
      <c r="U54" s="4">
        <v>25.586698549985975</v>
      </c>
      <c r="V54" s="4">
        <v>20.38482035098232</v>
      </c>
      <c r="W54" s="4">
        <v>32.41847079705242</v>
      </c>
      <c r="X54" s="4">
        <v>5.058340520818446</v>
      </c>
      <c r="Y54" s="4">
        <v>0</v>
      </c>
      <c r="Z54" s="48">
        <f t="shared" si="1"/>
        <v>100</v>
      </c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46"/>
      <c r="Q55" s="46">
        <f t="shared" si="0"/>
        <v>0.13400000000000006</v>
      </c>
      <c r="R55" s="49">
        <v>0.05116938181317119</v>
      </c>
      <c r="S55" s="4">
        <v>6.737679031109685</v>
      </c>
      <c r="T55" s="4">
        <v>8.881971422304602</v>
      </c>
      <c r="U55" s="4">
        <v>26.614959908616168</v>
      </c>
      <c r="V55" s="4">
        <v>19.617088734405275</v>
      </c>
      <c r="W55" s="4">
        <v>32.746228787297085</v>
      </c>
      <c r="X55" s="4">
        <v>5.40207211626719</v>
      </c>
      <c r="Y55" s="4">
        <v>0</v>
      </c>
      <c r="Z55" s="48">
        <f t="shared" si="1"/>
        <v>100</v>
      </c>
    </row>
    <row r="56" spans="1:26" ht="15.75">
      <c r="A56" s="2"/>
      <c r="B56" s="3" t="s">
        <v>49</v>
      </c>
      <c r="C56" s="3">
        <f>G39+K54</f>
        <v>0.0576</v>
      </c>
      <c r="D56" s="4" t="s">
        <v>50</v>
      </c>
      <c r="E56" s="2"/>
      <c r="F56" s="2"/>
      <c r="G56" s="2"/>
      <c r="H56" s="2"/>
      <c r="I56" s="2"/>
      <c r="J56" s="2"/>
      <c r="K56" s="2"/>
      <c r="L56" s="2"/>
      <c r="P56" s="46"/>
      <c r="Q56" s="46">
        <f t="shared" si="0"/>
        <v>0.13600000000000007</v>
      </c>
      <c r="R56" s="49">
        <v>0.05154225237217868</v>
      </c>
      <c r="S56" s="4">
        <v>5.580819883828813</v>
      </c>
      <c r="T56" s="4">
        <v>7.785510574588738</v>
      </c>
      <c r="U56" s="4">
        <v>27.80279795758744</v>
      </c>
      <c r="V56" s="4">
        <v>18.809879784255383</v>
      </c>
      <c r="W56" s="4">
        <v>33.70054191749918</v>
      </c>
      <c r="X56" s="4">
        <v>6.3204498822404656</v>
      </c>
      <c r="Y56" s="4">
        <v>0</v>
      </c>
      <c r="Z56" s="48">
        <f t="shared" si="1"/>
        <v>100.00000000000003</v>
      </c>
    </row>
    <row r="57" spans="1:26" ht="16.5" thickBot="1">
      <c r="A57" s="2"/>
      <c r="B57" s="3" t="s">
        <v>13</v>
      </c>
      <c r="C57" s="3">
        <f>SQRT(C56)</f>
        <v>0.24</v>
      </c>
      <c r="D57" s="2" t="s">
        <v>14</v>
      </c>
      <c r="E57" s="2"/>
      <c r="F57" s="2"/>
      <c r="G57" s="2"/>
      <c r="H57" s="2"/>
      <c r="I57" s="2"/>
      <c r="J57" s="2"/>
      <c r="K57" s="2"/>
      <c r="L57" s="2"/>
      <c r="P57" s="46"/>
      <c r="Q57" s="46">
        <f t="shared" si="0"/>
        <v>0.13800000000000007</v>
      </c>
      <c r="R57" s="49">
        <v>0.05191845459590368</v>
      </c>
      <c r="S57" s="4">
        <v>6.58523617910264</v>
      </c>
      <c r="T57" s="4">
        <v>4.738748896202106</v>
      </c>
      <c r="U57" s="4">
        <v>28.82332400921399</v>
      </c>
      <c r="V57" s="4">
        <v>17.504772937086607</v>
      </c>
      <c r="W57" s="4">
        <v>34.684235679662734</v>
      </c>
      <c r="X57" s="4">
        <v>7.663682298731916</v>
      </c>
      <c r="Y57" s="4">
        <v>0</v>
      </c>
      <c r="Z57" s="48">
        <f t="shared" si="1"/>
        <v>100</v>
      </c>
    </row>
    <row r="58" spans="1:26" ht="16.5" thickBot="1">
      <c r="A58" s="2"/>
      <c r="B58" s="41" t="s">
        <v>35</v>
      </c>
      <c r="C58" s="40">
        <f>C57</f>
        <v>0.24</v>
      </c>
      <c r="D58" s="2"/>
      <c r="E58" s="2"/>
      <c r="F58" s="2"/>
      <c r="G58" s="2"/>
      <c r="H58" s="2"/>
      <c r="I58" s="2"/>
      <c r="J58" s="2"/>
      <c r="K58" s="2"/>
      <c r="L58" s="2"/>
      <c r="P58" s="46"/>
      <c r="Q58" s="46">
        <f t="shared" si="0"/>
        <v>0.14000000000000007</v>
      </c>
      <c r="R58" s="49">
        <v>0.05228905060670425</v>
      </c>
      <c r="S58" s="4">
        <v>6.06685697317381</v>
      </c>
      <c r="T58" s="4">
        <v>4.947258375269835</v>
      </c>
      <c r="U58" s="4">
        <v>29.63668021823088</v>
      </c>
      <c r="V58" s="4">
        <v>16.6020756993799</v>
      </c>
      <c r="W58" s="4">
        <v>34.93409160102205</v>
      </c>
      <c r="X58" s="4">
        <v>7.813037132923539</v>
      </c>
      <c r="Y58" s="4">
        <v>0</v>
      </c>
      <c r="Z58" s="48">
        <f t="shared" si="1"/>
        <v>100.00000000000001</v>
      </c>
    </row>
    <row r="59" spans="1:26" ht="15.75">
      <c r="A59" s="2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P59" s="46"/>
      <c r="Q59" s="46">
        <f t="shared" si="0"/>
        <v>0.14200000000000007</v>
      </c>
      <c r="R59" s="49">
        <v>0.05265771830640177</v>
      </c>
      <c r="S59" s="4">
        <v>5.314934452729657</v>
      </c>
      <c r="T59" s="4">
        <v>4.988309616749734</v>
      </c>
      <c r="U59" s="4">
        <v>30.475679222818734</v>
      </c>
      <c r="V59" s="4">
        <v>15.74117718970147</v>
      </c>
      <c r="W59" s="4">
        <v>35.44490479133689</v>
      </c>
      <c r="X59" s="4">
        <v>8.034994726663507</v>
      </c>
      <c r="Y59" s="4">
        <v>0</v>
      </c>
      <c r="Z59" s="48">
        <f t="shared" si="1"/>
        <v>100</v>
      </c>
    </row>
    <row r="60" spans="1:26" ht="15.75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P60" s="46"/>
      <c r="Q60" s="46">
        <f t="shared" si="0"/>
        <v>0.14400000000000007</v>
      </c>
      <c r="R60" s="49">
        <v>0.053027110909786596</v>
      </c>
      <c r="S60" s="4">
        <v>4.929932611860259</v>
      </c>
      <c r="T60" s="4">
        <v>4.023678861753414</v>
      </c>
      <c r="U60" s="4">
        <v>31.119958840898782</v>
      </c>
      <c r="V60" s="4">
        <v>14.724544058523211</v>
      </c>
      <c r="W60" s="4">
        <v>36.78138310389803</v>
      </c>
      <c r="X60" s="4">
        <v>8.420502523066302</v>
      </c>
      <c r="Y60" s="4">
        <v>0</v>
      </c>
      <c r="Z60" s="48">
        <f t="shared" si="1"/>
        <v>99.99999999999999</v>
      </c>
    </row>
    <row r="61" spans="1:26" ht="15.75">
      <c r="A61" s="2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P61" s="46"/>
      <c r="Q61" s="46">
        <f t="shared" si="0"/>
        <v>0.14600000000000007</v>
      </c>
      <c r="R61" s="49">
        <v>0.05339478872130721</v>
      </c>
      <c r="S61" s="4">
        <v>4.2886332978269115</v>
      </c>
      <c r="T61" s="4">
        <v>3.950159373364547</v>
      </c>
      <c r="U61" s="4">
        <v>32.01484843569587</v>
      </c>
      <c r="V61" s="4">
        <v>13.847386166723316</v>
      </c>
      <c r="W61" s="4">
        <v>37.13800057930866</v>
      </c>
      <c r="X61" s="4">
        <v>8.760972147080693</v>
      </c>
      <c r="Y61" s="4">
        <v>0</v>
      </c>
      <c r="Z61" s="48">
        <f t="shared" si="1"/>
        <v>100</v>
      </c>
    </row>
    <row r="62" spans="1:26" ht="15.75">
      <c r="A62" s="2" t="s">
        <v>16</v>
      </c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P62" s="46"/>
      <c r="Q62" s="46">
        <f t="shared" si="0"/>
        <v>0.14800000000000008</v>
      </c>
      <c r="R62" s="49">
        <v>0.05376331016297882</v>
      </c>
      <c r="S62" s="4">
        <v>4.526158021657989</v>
      </c>
      <c r="T62" s="4">
        <v>2.4824457264797233</v>
      </c>
      <c r="U62" s="4">
        <v>32.61658094719518</v>
      </c>
      <c r="V62" s="4">
        <v>12.685842412553365</v>
      </c>
      <c r="W62" s="4">
        <v>38.363226754277875</v>
      </c>
      <c r="X62" s="4">
        <v>9.325746137835875</v>
      </c>
      <c r="Y62" s="4">
        <v>0</v>
      </c>
      <c r="Z62" s="48">
        <f t="shared" si="1"/>
        <v>100.00000000000001</v>
      </c>
    </row>
    <row r="63" spans="1:26" ht="15.75">
      <c r="A63" s="2" t="s">
        <v>17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P63" s="46"/>
      <c r="Q63" s="46">
        <f t="shared" si="0"/>
        <v>0.15000000000000008</v>
      </c>
      <c r="R63" s="49">
        <v>0.05412971191254261</v>
      </c>
      <c r="S63" s="4">
        <v>3.689607188198635</v>
      </c>
      <c r="T63" s="4">
        <v>2.6824448256698767</v>
      </c>
      <c r="U63" s="4">
        <v>33.5209493333443</v>
      </c>
      <c r="V63" s="4">
        <v>11.864737498467997</v>
      </c>
      <c r="W63" s="4">
        <v>38.6726329174894</v>
      </c>
      <c r="X63" s="4">
        <v>9.56962823682978</v>
      </c>
      <c r="Y63" s="4">
        <v>0</v>
      </c>
      <c r="Z63" s="48">
        <f t="shared" si="1"/>
        <v>99.99999999999999</v>
      </c>
    </row>
    <row r="64" spans="1:26" ht="15.75">
      <c r="A64" s="2" t="s">
        <v>18</v>
      </c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P64" s="46"/>
      <c r="Q64" s="46">
        <f t="shared" si="0"/>
        <v>0.15200000000000008</v>
      </c>
      <c r="R64" s="49">
        <v>0.05449514257223016</v>
      </c>
      <c r="S64" s="4">
        <v>2.721874533284956</v>
      </c>
      <c r="T64" s="4">
        <v>2.388404211271681</v>
      </c>
      <c r="U64" s="4">
        <v>34.45613294495364</v>
      </c>
      <c r="V64" s="4">
        <v>11.047213258027359</v>
      </c>
      <c r="W64" s="4">
        <v>39.38211468860735</v>
      </c>
      <c r="X64" s="4">
        <v>10.004260363855012</v>
      </c>
      <c r="Y64" s="4">
        <v>0</v>
      </c>
      <c r="Z64" s="48">
        <f t="shared" si="1"/>
        <v>99.99999999999999</v>
      </c>
    </row>
    <row r="65" spans="1:26" ht="15.75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P65" s="46"/>
      <c r="Q65" s="46">
        <f t="shared" si="0"/>
        <v>0.15400000000000008</v>
      </c>
      <c r="R65" s="49">
        <v>0.05486045907549302</v>
      </c>
      <c r="S65" s="4">
        <v>3.757704140640701</v>
      </c>
      <c r="T65" s="4">
        <v>1.7061295320372563</v>
      </c>
      <c r="U65" s="4">
        <v>34.80284006185998</v>
      </c>
      <c r="V65" s="4">
        <v>9.758081337685606</v>
      </c>
      <c r="W65" s="4">
        <v>39.884938480671146</v>
      </c>
      <c r="X65" s="4">
        <v>10.090306447105323</v>
      </c>
      <c r="Y65" s="4">
        <v>0</v>
      </c>
      <c r="Z65" s="48">
        <f t="shared" si="1"/>
        <v>100</v>
      </c>
    </row>
    <row r="66" spans="1:26" ht="15.75">
      <c r="A66" s="43" t="s">
        <v>15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P66" s="46"/>
      <c r="Q66" s="46">
        <f t="shared" si="0"/>
        <v>0.15600000000000008</v>
      </c>
      <c r="R66" s="49">
        <v>0.0552243781988181</v>
      </c>
      <c r="S66" s="4">
        <v>2.2356440565983235</v>
      </c>
      <c r="T66" s="4">
        <v>1.914505236970446</v>
      </c>
      <c r="U66" s="4">
        <v>35.84725363459781</v>
      </c>
      <c r="V66" s="4">
        <v>9.087074074579379</v>
      </c>
      <c r="W66" s="4">
        <v>40.466668208494944</v>
      </c>
      <c r="X66" s="4">
        <v>10.44885478875909</v>
      </c>
      <c r="Y66" s="4">
        <v>0</v>
      </c>
      <c r="Z66" s="48">
        <f t="shared" si="1"/>
        <v>100</v>
      </c>
    </row>
    <row r="67" spans="1:26" ht="15.75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P67" s="46"/>
      <c r="Q67" s="46">
        <f t="shared" si="0"/>
        <v>0.15800000000000008</v>
      </c>
      <c r="R67" s="49">
        <v>0.05559016947731856</v>
      </c>
      <c r="S67" s="4">
        <v>1.2019036578074904</v>
      </c>
      <c r="T67" s="4">
        <v>0.6287683122920878</v>
      </c>
      <c r="U67" s="4">
        <v>36.6806922049124</v>
      </c>
      <c r="V67" s="4">
        <v>8.202274514192021</v>
      </c>
      <c r="W67" s="4">
        <v>42.143917190302034</v>
      </c>
      <c r="X67" s="4">
        <v>11.14244412049398</v>
      </c>
      <c r="Y67" s="4">
        <v>0</v>
      </c>
      <c r="Z67" s="48">
        <f t="shared" si="1"/>
        <v>100.00000000000001</v>
      </c>
    </row>
    <row r="68" spans="1:26" ht="15.75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P68" s="46"/>
      <c r="Q68" s="46">
        <f t="shared" si="0"/>
        <v>0.1600000000000001</v>
      </c>
      <c r="R68" s="49">
        <v>0.05595526911546153</v>
      </c>
      <c r="S68" s="4">
        <v>1.4795826792073308</v>
      </c>
      <c r="T68" s="4">
        <v>0</v>
      </c>
      <c r="U68" s="4">
        <v>37.45944093643326</v>
      </c>
      <c r="V68" s="4">
        <v>7.1248461683810795</v>
      </c>
      <c r="W68" s="4">
        <v>42.351290341836176</v>
      </c>
      <c r="X68" s="4">
        <v>11.584839874142157</v>
      </c>
      <c r="Y68" s="4">
        <v>0</v>
      </c>
      <c r="Z68" s="48">
        <f t="shared" si="1"/>
        <v>100.00000000000001</v>
      </c>
    </row>
    <row r="69" spans="1:26" ht="15.75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P69" s="46"/>
      <c r="Q69" s="46">
        <f t="shared" si="0"/>
        <v>0.1620000000000001</v>
      </c>
      <c r="R69" s="49">
        <v>0.05631728231331371</v>
      </c>
      <c r="S69" s="4">
        <v>0.9660610748519836</v>
      </c>
      <c r="T69" s="4">
        <v>0</v>
      </c>
      <c r="U69" s="4">
        <v>38.24932760047665</v>
      </c>
      <c r="V69" s="4">
        <v>6.23364003396438</v>
      </c>
      <c r="W69" s="4">
        <v>42.76586363466601</v>
      </c>
      <c r="X69" s="4">
        <v>11.785107656040974</v>
      </c>
      <c r="Y69" s="4">
        <v>0</v>
      </c>
      <c r="Z69" s="48">
        <f t="shared" si="1"/>
        <v>100</v>
      </c>
    </row>
    <row r="70" spans="1:26" ht="15.75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P70" s="46"/>
      <c r="Q70" s="46">
        <f t="shared" si="0"/>
        <v>0.1640000000000001</v>
      </c>
      <c r="R70" s="49">
        <v>0.056678827430434474</v>
      </c>
      <c r="S70" s="4">
        <v>0.2411532721263179</v>
      </c>
      <c r="T70" s="4">
        <v>0</v>
      </c>
      <c r="U70" s="4">
        <v>38.53358252099453</v>
      </c>
      <c r="V70" s="4">
        <v>5.171481506626024</v>
      </c>
      <c r="W70" s="4">
        <v>43.83320881729711</v>
      </c>
      <c r="X70" s="4">
        <v>12.220573859109923</v>
      </c>
      <c r="Y70" s="4">
        <v>0</v>
      </c>
      <c r="Z70" s="48">
        <f t="shared" si="1"/>
        <v>99.9999999761539</v>
      </c>
    </row>
    <row r="71" spans="1:26" ht="15.75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P71" s="46"/>
      <c r="Q71" s="46">
        <f t="shared" si="0"/>
        <v>0.1660000000000001</v>
      </c>
      <c r="R71" s="49">
        <v>0.05703947148463342</v>
      </c>
      <c r="S71" s="4">
        <v>0</v>
      </c>
      <c r="T71" s="4">
        <v>0</v>
      </c>
      <c r="U71" s="4">
        <v>39.0853505990193</v>
      </c>
      <c r="V71" s="4">
        <v>4.160599885273766</v>
      </c>
      <c r="W71" s="4">
        <v>44.33637732197929</v>
      </c>
      <c r="X71" s="4">
        <v>12.417672193727638</v>
      </c>
      <c r="Y71" s="4">
        <v>0</v>
      </c>
      <c r="Z71" s="48">
        <f t="shared" si="1"/>
        <v>100</v>
      </c>
    </row>
    <row r="72" spans="1:26" ht="15.75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P72" s="46"/>
      <c r="Q72" s="46">
        <f t="shared" si="0"/>
        <v>0.1680000000000001</v>
      </c>
      <c r="R72" s="49">
        <v>0.057398834980664226</v>
      </c>
      <c r="S72" s="4">
        <v>0</v>
      </c>
      <c r="T72" s="4">
        <v>0</v>
      </c>
      <c r="U72" s="4">
        <v>39.545187807501726</v>
      </c>
      <c r="V72" s="4">
        <v>3.1090914773593434</v>
      </c>
      <c r="W72" s="4">
        <v>44.886593577575844</v>
      </c>
      <c r="X72" s="4">
        <v>12.459127137563097</v>
      </c>
      <c r="Y72" s="4">
        <v>0</v>
      </c>
      <c r="Z72" s="48">
        <f t="shared" si="1"/>
        <v>100.00000000000001</v>
      </c>
    </row>
    <row r="73" spans="1:26" ht="15.75">
      <c r="A73" s="2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P73" s="46"/>
      <c r="Q73" s="46">
        <f aca="true" t="shared" si="12" ref="Q73:Q113">Q72+0.002</f>
        <v>0.1700000000000001</v>
      </c>
      <c r="R73" s="49">
        <v>0.057756927134064745</v>
      </c>
      <c r="S73" s="4">
        <v>0</v>
      </c>
      <c r="T73" s="4">
        <v>0</v>
      </c>
      <c r="U73" s="4">
        <v>40.03916158768629</v>
      </c>
      <c r="V73" s="4">
        <v>2.072191237179779</v>
      </c>
      <c r="W73" s="4">
        <v>45.38201410413488</v>
      </c>
      <c r="X73" s="4">
        <v>12.506633070999053</v>
      </c>
      <c r="Y73" s="4">
        <v>0</v>
      </c>
      <c r="Z73" s="48">
        <f aca="true" t="shared" si="13" ref="Z73:Z113">SUM(S73:Y73)</f>
        <v>100.00000000000001</v>
      </c>
    </row>
    <row r="74" spans="1:26" ht="15.75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P74" s="46"/>
      <c r="Q74" s="46">
        <f t="shared" si="12"/>
        <v>0.1720000000000001</v>
      </c>
      <c r="R74" s="49">
        <v>0.05811378399263125</v>
      </c>
      <c r="S74" s="4">
        <v>0</v>
      </c>
      <c r="T74" s="4">
        <v>0</v>
      </c>
      <c r="U74" s="4">
        <v>40.563280380355174</v>
      </c>
      <c r="V74" s="4">
        <v>1.050530097194725</v>
      </c>
      <c r="W74" s="4">
        <v>45.838489197533214</v>
      </c>
      <c r="X74" s="4">
        <v>12.547700324916878</v>
      </c>
      <c r="Y74" s="4">
        <v>0</v>
      </c>
      <c r="Z74" s="48">
        <f t="shared" si="13"/>
        <v>99.99999999999999</v>
      </c>
    </row>
    <row r="75" spans="1:26" ht="15.75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P75" s="46"/>
      <c r="Q75" s="46">
        <f t="shared" si="12"/>
        <v>0.1740000000000001</v>
      </c>
      <c r="R75" s="49">
        <v>0.058469489772163194</v>
      </c>
      <c r="S75" s="4">
        <v>0</v>
      </c>
      <c r="T75" s="4">
        <v>0</v>
      </c>
      <c r="U75" s="4">
        <v>41.03398194538326</v>
      </c>
      <c r="V75" s="4">
        <v>0</v>
      </c>
      <c r="W75" s="4">
        <v>46.287849607114005</v>
      </c>
      <c r="X75" s="4">
        <v>12.678168447502745</v>
      </c>
      <c r="Y75" s="4">
        <v>0</v>
      </c>
      <c r="Z75" s="48">
        <f t="shared" si="13"/>
        <v>100</v>
      </c>
    </row>
    <row r="76" spans="1:26" ht="15.75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P76" s="46"/>
      <c r="Q76" s="46">
        <f t="shared" si="12"/>
        <v>0.1760000000000001</v>
      </c>
      <c r="R76" s="49">
        <v>0.05881660437231545</v>
      </c>
      <c r="S76" s="4">
        <v>0</v>
      </c>
      <c r="T76" s="4">
        <v>0</v>
      </c>
      <c r="U76" s="4">
        <v>43.293211494107666</v>
      </c>
      <c r="V76" s="4">
        <v>0</v>
      </c>
      <c r="W76" s="4">
        <v>46.452452963986026</v>
      </c>
      <c r="X76" s="4">
        <v>10.254335541906299</v>
      </c>
      <c r="Y76" s="4">
        <v>0</v>
      </c>
      <c r="Z76" s="48">
        <f t="shared" si="13"/>
        <v>100</v>
      </c>
    </row>
    <row r="77" spans="1:26" ht="15.75">
      <c r="A77" s="2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P77" s="46"/>
      <c r="Q77" s="46">
        <f t="shared" si="12"/>
        <v>0.1780000000000001</v>
      </c>
      <c r="R77" s="49">
        <v>0.05915074355176987</v>
      </c>
      <c r="S77" s="4">
        <v>0</v>
      </c>
      <c r="T77" s="4">
        <v>0</v>
      </c>
      <c r="U77" s="4">
        <v>45.51839825644169</v>
      </c>
      <c r="V77" s="4">
        <v>0</v>
      </c>
      <c r="W77" s="4">
        <v>46.459676266072414</v>
      </c>
      <c r="X77" s="4">
        <v>8.021925477485878</v>
      </c>
      <c r="Y77" s="4">
        <v>0</v>
      </c>
      <c r="Z77" s="48">
        <f t="shared" si="13"/>
        <v>99.99999999999999</v>
      </c>
    </row>
    <row r="78" spans="1:26" ht="15.75">
      <c r="A78" s="2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P78" s="46"/>
      <c r="Q78" s="46">
        <f t="shared" si="12"/>
        <v>0.1800000000000001</v>
      </c>
      <c r="R78" s="49">
        <v>0.05947360017273347</v>
      </c>
      <c r="S78" s="4">
        <v>0</v>
      </c>
      <c r="T78" s="4">
        <v>0</v>
      </c>
      <c r="U78" s="4">
        <v>47.66689918842385</v>
      </c>
      <c r="V78" s="4">
        <v>0</v>
      </c>
      <c r="W78" s="4">
        <v>46.47130588939773</v>
      </c>
      <c r="X78" s="4">
        <v>5.861794922178425</v>
      </c>
      <c r="Y78" s="4">
        <v>0</v>
      </c>
      <c r="Z78" s="48">
        <f t="shared" si="13"/>
        <v>100</v>
      </c>
    </row>
    <row r="79" spans="1:26" ht="15.75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P79" s="46"/>
      <c r="Q79" s="46">
        <f t="shared" si="12"/>
        <v>0.1820000000000001</v>
      </c>
      <c r="R79" s="49">
        <v>0.05978657214440663</v>
      </c>
      <c r="S79" s="4">
        <v>0</v>
      </c>
      <c r="T79" s="4">
        <v>0</v>
      </c>
      <c r="U79" s="4">
        <v>49.75222288047178</v>
      </c>
      <c r="V79" s="4">
        <v>0</v>
      </c>
      <c r="W79" s="4">
        <v>46.474774246717296</v>
      </c>
      <c r="X79" s="4">
        <v>3.7730028728109293</v>
      </c>
      <c r="Y79" s="4">
        <v>0</v>
      </c>
      <c r="Z79" s="48">
        <f t="shared" si="13"/>
        <v>100</v>
      </c>
    </row>
    <row r="80" spans="1:26" ht="15.75">
      <c r="A80" s="2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P80" s="46"/>
      <c r="Q80" s="46">
        <f t="shared" si="12"/>
        <v>0.1840000000000001</v>
      </c>
      <c r="R80" s="49">
        <v>0.060090792231399466</v>
      </c>
      <c r="S80" s="4">
        <v>0</v>
      </c>
      <c r="T80" s="4">
        <v>0</v>
      </c>
      <c r="U80" s="4">
        <v>51.776931756800806</v>
      </c>
      <c r="V80" s="4">
        <v>0</v>
      </c>
      <c r="W80" s="4">
        <v>46.4850493575869</v>
      </c>
      <c r="X80" s="4">
        <v>1.738018885612288</v>
      </c>
      <c r="Y80" s="4">
        <v>0</v>
      </c>
      <c r="Z80" s="48">
        <f t="shared" si="13"/>
        <v>100</v>
      </c>
    </row>
    <row r="81" spans="1:26" ht="15.75">
      <c r="A81" s="2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P81" s="46"/>
      <c r="Q81" s="46">
        <f t="shared" si="12"/>
        <v>0.1860000000000001</v>
      </c>
      <c r="R81" s="49">
        <v>0.060387008350516545</v>
      </c>
      <c r="S81" s="4">
        <v>0</v>
      </c>
      <c r="T81" s="4">
        <v>0</v>
      </c>
      <c r="U81" s="4">
        <v>53.8700835051655</v>
      </c>
      <c r="V81" s="4">
        <v>0</v>
      </c>
      <c r="W81" s="4">
        <v>46.12991649483449</v>
      </c>
      <c r="X81" s="4">
        <v>0</v>
      </c>
      <c r="Y81" s="4">
        <v>0</v>
      </c>
      <c r="Z81" s="48">
        <f t="shared" si="13"/>
        <v>100</v>
      </c>
    </row>
    <row r="82" spans="1:26" ht="15.75">
      <c r="A82" s="2"/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P82" s="46"/>
      <c r="Q82" s="46">
        <f t="shared" si="12"/>
        <v>0.1880000000000001</v>
      </c>
      <c r="R82" s="49">
        <v>0.06066371353559784</v>
      </c>
      <c r="S82" s="4">
        <v>0</v>
      </c>
      <c r="T82" s="4">
        <v>0</v>
      </c>
      <c r="U82" s="4">
        <v>56.63713535597846</v>
      </c>
      <c r="V82" s="4">
        <v>0</v>
      </c>
      <c r="W82" s="4">
        <v>43.362864644021535</v>
      </c>
      <c r="X82" s="4">
        <v>0</v>
      </c>
      <c r="Y82" s="4">
        <v>0</v>
      </c>
      <c r="Z82" s="48">
        <f t="shared" si="13"/>
        <v>100</v>
      </c>
    </row>
    <row r="83" spans="1:26" ht="15.75">
      <c r="A83" s="2"/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P83" s="46"/>
      <c r="Q83" s="46">
        <f t="shared" si="12"/>
        <v>0.1900000000000001</v>
      </c>
      <c r="R83" s="49">
        <v>0.06091728248964619</v>
      </c>
      <c r="S83" s="4">
        <v>0</v>
      </c>
      <c r="T83" s="4">
        <v>0</v>
      </c>
      <c r="U83" s="4">
        <v>59.172824896461925</v>
      </c>
      <c r="V83" s="4">
        <v>0</v>
      </c>
      <c r="W83" s="4">
        <v>40.827175103538075</v>
      </c>
      <c r="X83" s="4">
        <v>0</v>
      </c>
      <c r="Y83" s="4">
        <v>0</v>
      </c>
      <c r="Z83" s="48">
        <f t="shared" si="13"/>
        <v>100</v>
      </c>
    </row>
    <row r="84" spans="1:26" ht="15.75">
      <c r="A84" s="2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P84" s="46"/>
      <c r="Q84" s="46">
        <f t="shared" si="12"/>
        <v>0.19200000000000012</v>
      </c>
      <c r="R84" s="49">
        <v>0.061153043561258814</v>
      </c>
      <c r="S84" s="4">
        <v>0</v>
      </c>
      <c r="T84" s="4">
        <v>0</v>
      </c>
      <c r="U84" s="4">
        <v>61.53043561258812</v>
      </c>
      <c r="V84" s="4">
        <v>0</v>
      </c>
      <c r="W84" s="4">
        <v>38.46956438741187</v>
      </c>
      <c r="X84" s="4">
        <v>0</v>
      </c>
      <c r="Y84" s="4">
        <v>0</v>
      </c>
      <c r="Z84" s="48">
        <f t="shared" si="13"/>
        <v>100</v>
      </c>
    </row>
    <row r="85" spans="1:26" ht="15.75">
      <c r="A85" s="2"/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P85" s="46"/>
      <c r="Q85" s="46">
        <f t="shared" si="12"/>
        <v>0.19400000000000012</v>
      </c>
      <c r="R85" s="49">
        <v>0.06137479631258584</v>
      </c>
      <c r="S85" s="4">
        <v>0</v>
      </c>
      <c r="T85" s="4">
        <v>0</v>
      </c>
      <c r="U85" s="4">
        <v>63.74796312585845</v>
      </c>
      <c r="V85" s="4">
        <v>0</v>
      </c>
      <c r="W85" s="4">
        <v>36.252036874141545</v>
      </c>
      <c r="X85" s="4">
        <v>0</v>
      </c>
      <c r="Y85" s="4">
        <v>0</v>
      </c>
      <c r="Z85" s="48">
        <f t="shared" si="13"/>
        <v>100</v>
      </c>
    </row>
    <row r="86" spans="1:26" ht="15.75">
      <c r="A86" s="2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P86" s="46"/>
      <c r="Q86" s="46">
        <f t="shared" si="12"/>
        <v>0.19600000000000012</v>
      </c>
      <c r="R86" s="49">
        <v>0.06158510657632334</v>
      </c>
      <c r="S86" s="4">
        <v>0</v>
      </c>
      <c r="T86" s="4">
        <v>0</v>
      </c>
      <c r="U86" s="4">
        <v>65.85106576323341</v>
      </c>
      <c r="V86" s="4">
        <v>0</v>
      </c>
      <c r="W86" s="4">
        <v>34.14893423676659</v>
      </c>
      <c r="X86" s="4">
        <v>0</v>
      </c>
      <c r="Y86" s="4">
        <v>0</v>
      </c>
      <c r="Z86" s="48">
        <f t="shared" si="13"/>
        <v>100</v>
      </c>
    </row>
    <row r="87" spans="1:26" ht="15.75">
      <c r="A87" s="2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P87" s="46"/>
      <c r="Q87" s="46">
        <f t="shared" si="12"/>
        <v>0.19800000000000012</v>
      </c>
      <c r="R87" s="49">
        <v>0.06178585903571566</v>
      </c>
      <c r="S87" s="4">
        <v>0</v>
      </c>
      <c r="T87" s="4">
        <v>0</v>
      </c>
      <c r="U87" s="4">
        <v>67.85859035715656</v>
      </c>
      <c r="V87" s="4">
        <v>0</v>
      </c>
      <c r="W87" s="4">
        <v>32.14140964284345</v>
      </c>
      <c r="X87" s="4">
        <v>0</v>
      </c>
      <c r="Y87" s="4">
        <v>0</v>
      </c>
      <c r="Z87" s="48">
        <f t="shared" si="13"/>
        <v>100</v>
      </c>
    </row>
    <row r="88" spans="1:26" ht="15.75">
      <c r="A88" s="2"/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P88" s="46"/>
      <c r="Q88" s="46">
        <f t="shared" si="12"/>
        <v>0.20000000000000012</v>
      </c>
      <c r="R88" s="49">
        <v>0.06197848487786769</v>
      </c>
      <c r="S88" s="4">
        <v>0</v>
      </c>
      <c r="T88" s="4">
        <v>0</v>
      </c>
      <c r="U88" s="4">
        <v>69.78484877867682</v>
      </c>
      <c r="V88" s="4">
        <v>0</v>
      </c>
      <c r="W88" s="4">
        <v>30.21515122132319</v>
      </c>
      <c r="X88" s="4">
        <v>0</v>
      </c>
      <c r="Y88" s="4">
        <v>0</v>
      </c>
      <c r="Z88" s="48">
        <f t="shared" si="13"/>
        <v>100</v>
      </c>
    </row>
    <row r="89" spans="1:26" ht="15.75">
      <c r="A89" s="2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P89" s="46"/>
      <c r="Q89" s="46">
        <f t="shared" si="12"/>
        <v>0.20200000000000012</v>
      </c>
      <c r="R89" s="49">
        <v>0.06216410042209348</v>
      </c>
      <c r="S89" s="4">
        <v>0</v>
      </c>
      <c r="T89" s="4">
        <v>0</v>
      </c>
      <c r="U89" s="4">
        <v>71.6410042209348</v>
      </c>
      <c r="V89" s="4">
        <v>0</v>
      </c>
      <c r="W89" s="4">
        <v>28.358995779065197</v>
      </c>
      <c r="X89" s="4">
        <v>0</v>
      </c>
      <c r="Y89" s="4">
        <v>0</v>
      </c>
      <c r="Z89" s="48">
        <f t="shared" si="13"/>
        <v>100</v>
      </c>
    </row>
    <row r="90" spans="1:26" ht="15.75">
      <c r="A90" s="2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P90" s="46"/>
      <c r="Q90" s="46">
        <f t="shared" si="12"/>
        <v>0.20400000000000013</v>
      </c>
      <c r="R90" s="49">
        <v>0.062343595731213425</v>
      </c>
      <c r="S90" s="4">
        <v>0</v>
      </c>
      <c r="T90" s="4">
        <v>0</v>
      </c>
      <c r="U90" s="4">
        <v>73.43595731213419</v>
      </c>
      <c r="V90" s="4">
        <v>0</v>
      </c>
      <c r="W90" s="4">
        <v>26.564042687865808</v>
      </c>
      <c r="X90" s="4">
        <v>0</v>
      </c>
      <c r="Y90" s="4">
        <v>0</v>
      </c>
      <c r="Z90" s="48">
        <f t="shared" si="13"/>
        <v>100</v>
      </c>
    </row>
    <row r="91" spans="1:26" ht="15.75">
      <c r="A91" s="2"/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P91" s="46"/>
      <c r="Q91" s="46">
        <f t="shared" si="12"/>
        <v>0.20600000000000013</v>
      </c>
      <c r="R91" s="49">
        <v>0.06251769360571624</v>
      </c>
      <c r="S91" s="4">
        <v>0</v>
      </c>
      <c r="T91" s="4">
        <v>0</v>
      </c>
      <c r="U91" s="4">
        <v>75.17693605716242</v>
      </c>
      <c r="V91" s="4">
        <v>0</v>
      </c>
      <c r="W91" s="4">
        <v>24.82306394283758</v>
      </c>
      <c r="X91" s="4">
        <v>0</v>
      </c>
      <c r="Y91" s="4">
        <v>0</v>
      </c>
      <c r="Z91" s="48">
        <f t="shared" si="13"/>
        <v>100</v>
      </c>
    </row>
    <row r="92" spans="1:26" ht="15.75">
      <c r="A92" s="2"/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P92" s="46"/>
      <c r="Q92" s="46">
        <f t="shared" si="12"/>
        <v>0.20800000000000013</v>
      </c>
      <c r="R92" s="49">
        <v>0.06268699021122172</v>
      </c>
      <c r="S92" s="4">
        <v>0</v>
      </c>
      <c r="T92" s="4">
        <v>0</v>
      </c>
      <c r="U92" s="4">
        <v>76.86990211221719</v>
      </c>
      <c r="V92" s="4">
        <v>0</v>
      </c>
      <c r="W92" s="4">
        <v>23.1300978877828</v>
      </c>
      <c r="X92" s="4">
        <v>0</v>
      </c>
      <c r="Y92" s="4">
        <v>0</v>
      </c>
      <c r="Z92" s="48">
        <f t="shared" si="13"/>
        <v>99.99999999999999</v>
      </c>
    </row>
    <row r="93" spans="1:26" ht="15.75">
      <c r="A93" s="2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P93" s="46"/>
      <c r="Q93" s="46">
        <f t="shared" si="12"/>
        <v>0.21000000000000013</v>
      </c>
      <c r="R93" s="49">
        <v>0.062851983869166</v>
      </c>
      <c r="S93" s="4">
        <v>0</v>
      </c>
      <c r="T93" s="4">
        <v>0</v>
      </c>
      <c r="U93" s="4">
        <v>78.51983869166004</v>
      </c>
      <c r="V93" s="4">
        <v>0</v>
      </c>
      <c r="W93" s="4">
        <v>21.480161308339955</v>
      </c>
      <c r="X93" s="4">
        <v>0</v>
      </c>
      <c r="Y93" s="4">
        <v>0</v>
      </c>
      <c r="Z93" s="48">
        <f t="shared" si="13"/>
        <v>100</v>
      </c>
    </row>
    <row r="94" spans="1:26" ht="15.75">
      <c r="A94" s="2"/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P94" s="46"/>
      <c r="Q94" s="46">
        <f t="shared" si="12"/>
        <v>0.21200000000000013</v>
      </c>
      <c r="R94" s="49">
        <v>0.06301309596469223</v>
      </c>
      <c r="S94" s="4">
        <v>0</v>
      </c>
      <c r="T94" s="4">
        <v>0</v>
      </c>
      <c r="U94" s="4">
        <v>80.13095964692225</v>
      </c>
      <c r="V94" s="4">
        <v>0</v>
      </c>
      <c r="W94" s="4">
        <v>19.869040353077747</v>
      </c>
      <c r="X94" s="4">
        <v>0</v>
      </c>
      <c r="Y94" s="4">
        <v>0</v>
      </c>
      <c r="Z94" s="48">
        <f t="shared" si="13"/>
        <v>100</v>
      </c>
    </row>
    <row r="95" spans="1:26" ht="15.75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P95" s="46"/>
      <c r="Q95" s="46">
        <f t="shared" si="12"/>
        <v>0.21400000000000013</v>
      </c>
      <c r="R95" s="49">
        <v>0.06317068645660665</v>
      </c>
      <c r="S95" s="4">
        <v>0</v>
      </c>
      <c r="T95" s="4">
        <v>0</v>
      </c>
      <c r="U95" s="4">
        <v>81.70686456606641</v>
      </c>
      <c r="V95" s="4">
        <v>0</v>
      </c>
      <c r="W95" s="4">
        <v>18.293135433933593</v>
      </c>
      <c r="X95" s="4">
        <v>0</v>
      </c>
      <c r="Y95" s="4">
        <v>0</v>
      </c>
      <c r="Z95" s="48">
        <f t="shared" si="13"/>
        <v>100</v>
      </c>
    </row>
    <row r="96" spans="1:26" ht="15.75">
      <c r="A96" s="2"/>
      <c r="B96" s="3"/>
      <c r="C96" s="3"/>
      <c r="D96" s="2"/>
      <c r="E96" s="2"/>
      <c r="F96" s="2"/>
      <c r="G96" s="2"/>
      <c r="H96" s="2"/>
      <c r="I96" s="2"/>
      <c r="J96" s="2"/>
      <c r="K96" s="2"/>
      <c r="L96" s="2"/>
      <c r="P96" s="46"/>
      <c r="Q96" s="46">
        <f t="shared" si="12"/>
        <v>0.21600000000000014</v>
      </c>
      <c r="R96" s="49">
        <v>0.06332506559706678</v>
      </c>
      <c r="S96" s="4">
        <v>0</v>
      </c>
      <c r="T96" s="4">
        <v>0</v>
      </c>
      <c r="U96" s="4">
        <v>83.25065597066789</v>
      </c>
      <c r="V96" s="4">
        <v>0</v>
      </c>
      <c r="W96" s="4">
        <v>16.749344029332104</v>
      </c>
      <c r="X96" s="4">
        <v>0</v>
      </c>
      <c r="Y96" s="4">
        <v>0</v>
      </c>
      <c r="Z96" s="48">
        <f t="shared" si="13"/>
        <v>100</v>
      </c>
    </row>
    <row r="97" spans="1:26" ht="15.75">
      <c r="A97" s="2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P97" s="46"/>
      <c r="Q97" s="46">
        <f t="shared" si="12"/>
        <v>0.21800000000000014</v>
      </c>
      <c r="R97" s="49">
        <v>0.06347643602852213</v>
      </c>
      <c r="S97" s="4">
        <v>0</v>
      </c>
      <c r="T97" s="4">
        <v>0</v>
      </c>
      <c r="U97" s="4">
        <v>84.76436028522124</v>
      </c>
      <c r="V97" s="4">
        <v>0</v>
      </c>
      <c r="W97" s="4">
        <v>15.235639714778765</v>
      </c>
      <c r="X97" s="4">
        <v>0</v>
      </c>
      <c r="Y97" s="4">
        <v>0</v>
      </c>
      <c r="Z97" s="48">
        <f t="shared" si="13"/>
        <v>100.00000000000001</v>
      </c>
    </row>
    <row r="98" spans="1:26" ht="15.75">
      <c r="A98" s="2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P98" s="46"/>
      <c r="Q98" s="46">
        <f t="shared" si="12"/>
        <v>0.22000000000000014</v>
      </c>
      <c r="R98" s="49">
        <v>0.06362521910408055</v>
      </c>
      <c r="S98" s="4">
        <v>0</v>
      </c>
      <c r="T98" s="4">
        <v>0</v>
      </c>
      <c r="U98" s="4">
        <v>86.25219104080544</v>
      </c>
      <c r="V98" s="4">
        <v>0</v>
      </c>
      <c r="W98" s="4">
        <v>13.747808959194556</v>
      </c>
      <c r="X98" s="4">
        <v>0</v>
      </c>
      <c r="Y98" s="4">
        <v>0</v>
      </c>
      <c r="Z98" s="48">
        <f t="shared" si="13"/>
        <v>100</v>
      </c>
    </row>
    <row r="99" spans="1:26" ht="15.75">
      <c r="A99" s="2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P99" s="46"/>
      <c r="Q99" s="46">
        <f t="shared" si="12"/>
        <v>0.22200000000000014</v>
      </c>
      <c r="R99" s="49">
        <v>0.0637714069363695</v>
      </c>
      <c r="S99" s="4">
        <v>0</v>
      </c>
      <c r="T99" s="4">
        <v>0</v>
      </c>
      <c r="U99" s="4">
        <v>87.71406936369488</v>
      </c>
      <c r="V99" s="4">
        <v>0</v>
      </c>
      <c r="W99" s="4">
        <v>12.28593063630513</v>
      </c>
      <c r="X99" s="4">
        <v>0</v>
      </c>
      <c r="Y99" s="4">
        <v>0</v>
      </c>
      <c r="Z99" s="48">
        <f t="shared" si="13"/>
        <v>100</v>
      </c>
    </row>
    <row r="100" spans="1:26" ht="15.75">
      <c r="A100" s="2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P100" s="46"/>
      <c r="Q100" s="46">
        <f t="shared" si="12"/>
        <v>0.22400000000000014</v>
      </c>
      <c r="R100" s="49">
        <v>0.0639153896239244</v>
      </c>
      <c r="S100" s="4">
        <v>0</v>
      </c>
      <c r="T100" s="4">
        <v>0</v>
      </c>
      <c r="U100" s="4">
        <v>89.15389623924399</v>
      </c>
      <c r="V100" s="4">
        <v>0</v>
      </c>
      <c r="W100" s="4">
        <v>10.846103760756007</v>
      </c>
      <c r="X100" s="4">
        <v>0</v>
      </c>
      <c r="Y100" s="4">
        <v>0</v>
      </c>
      <c r="Z100" s="48">
        <f t="shared" si="13"/>
        <v>100</v>
      </c>
    </row>
    <row r="101" spans="1:26" ht="15.75">
      <c r="A101" s="2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P101" s="46"/>
      <c r="Q101" s="46">
        <f t="shared" si="12"/>
        <v>0.22600000000000015</v>
      </c>
      <c r="R101" s="49">
        <v>0.06405715902331416</v>
      </c>
      <c r="S101" s="4">
        <v>0</v>
      </c>
      <c r="T101" s="4">
        <v>0</v>
      </c>
      <c r="U101" s="4">
        <v>90.57159023314154</v>
      </c>
      <c r="V101" s="4">
        <v>0</v>
      </c>
      <c r="W101" s="4">
        <v>9.428409766858467</v>
      </c>
      <c r="X101" s="4">
        <v>0</v>
      </c>
      <c r="Y101" s="4">
        <v>0</v>
      </c>
      <c r="Z101" s="48">
        <f t="shared" si="13"/>
        <v>100</v>
      </c>
    </row>
    <row r="102" spans="1:26" ht="15.75">
      <c r="A102" s="2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2"/>
      <c r="P102" s="46"/>
      <c r="Q102" s="46">
        <f t="shared" si="12"/>
        <v>0.22800000000000015</v>
      </c>
      <c r="R102" s="49">
        <v>0.06419692411950981</v>
      </c>
      <c r="S102" s="4">
        <v>0</v>
      </c>
      <c r="T102" s="4">
        <v>0</v>
      </c>
      <c r="U102" s="4">
        <v>91.96924119509798</v>
      </c>
      <c r="V102" s="4">
        <v>0</v>
      </c>
      <c r="W102" s="4">
        <v>8.03075880490203</v>
      </c>
      <c r="X102" s="4">
        <v>0</v>
      </c>
      <c r="Y102" s="4">
        <v>0</v>
      </c>
      <c r="Z102" s="48">
        <f t="shared" si="13"/>
        <v>100.00000000000001</v>
      </c>
    </row>
    <row r="103" spans="1:26" ht="15.75">
      <c r="A103" s="2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P103" s="46"/>
      <c r="Q103" s="46">
        <f t="shared" si="12"/>
        <v>0.23000000000000015</v>
      </c>
      <c r="R103" s="49">
        <v>0.0643347546789484</v>
      </c>
      <c r="S103" s="4">
        <v>0</v>
      </c>
      <c r="T103" s="4">
        <v>0</v>
      </c>
      <c r="U103" s="4">
        <v>93.34754678948389</v>
      </c>
      <c r="V103" s="4">
        <v>0</v>
      </c>
      <c r="W103" s="4">
        <v>6.652453210516126</v>
      </c>
      <c r="X103" s="4">
        <v>0</v>
      </c>
      <c r="Y103" s="4">
        <v>0</v>
      </c>
      <c r="Z103" s="48">
        <f t="shared" si="13"/>
        <v>100.00000000000001</v>
      </c>
    </row>
    <row r="104" spans="1:26" ht="15.75">
      <c r="A104" s="2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2"/>
      <c r="P104" s="46"/>
      <c r="Q104" s="46">
        <f t="shared" si="12"/>
        <v>0.23200000000000015</v>
      </c>
      <c r="R104" s="49">
        <v>0.06447093807714187</v>
      </c>
      <c r="S104" s="4">
        <v>0</v>
      </c>
      <c r="T104" s="4">
        <v>0</v>
      </c>
      <c r="U104" s="4">
        <v>94.70938077141868</v>
      </c>
      <c r="V104" s="4">
        <v>0</v>
      </c>
      <c r="W104" s="4">
        <v>5.290619228581318</v>
      </c>
      <c r="X104" s="4">
        <v>0</v>
      </c>
      <c r="Y104" s="4">
        <v>0</v>
      </c>
      <c r="Z104" s="48">
        <f t="shared" si="13"/>
        <v>100</v>
      </c>
    </row>
    <row r="105" spans="1:26" ht="15.75">
      <c r="A105" s="2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2"/>
      <c r="P105" s="46"/>
      <c r="Q105" s="46">
        <f t="shared" si="12"/>
        <v>0.23400000000000015</v>
      </c>
      <c r="R105" s="49">
        <v>0.06460545215516003</v>
      </c>
      <c r="S105" s="4">
        <v>0</v>
      </c>
      <c r="T105" s="4">
        <v>0</v>
      </c>
      <c r="U105" s="4">
        <v>96.05452155160027</v>
      </c>
      <c r="V105" s="4">
        <v>0</v>
      </c>
      <c r="W105" s="4">
        <v>3.945478448399726</v>
      </c>
      <c r="X105" s="4">
        <v>0</v>
      </c>
      <c r="Y105" s="4">
        <v>0</v>
      </c>
      <c r="Z105" s="48">
        <f t="shared" si="13"/>
        <v>100</v>
      </c>
    </row>
    <row r="106" spans="1:2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46"/>
      <c r="Q106" s="46">
        <f t="shared" si="12"/>
        <v>0.23600000000000015</v>
      </c>
      <c r="R106" s="49">
        <v>0.06473834209671227</v>
      </c>
      <c r="S106" s="4">
        <v>0</v>
      </c>
      <c r="T106" s="4">
        <v>0</v>
      </c>
      <c r="U106" s="4">
        <v>97.38342096712269</v>
      </c>
      <c r="V106" s="4">
        <v>0</v>
      </c>
      <c r="W106" s="4">
        <v>2.616579032877304</v>
      </c>
      <c r="X106" s="4">
        <v>0</v>
      </c>
      <c r="Y106" s="4">
        <v>0</v>
      </c>
      <c r="Z106" s="48">
        <f t="shared" si="13"/>
        <v>100</v>
      </c>
    </row>
    <row r="107" spans="1:2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46"/>
      <c r="Q107" s="46">
        <f t="shared" si="12"/>
        <v>0.23800000000000016</v>
      </c>
      <c r="R107" s="49">
        <v>0.0648698883166302</v>
      </c>
      <c r="S107" s="4">
        <v>0</v>
      </c>
      <c r="T107" s="4">
        <v>0</v>
      </c>
      <c r="U107" s="4">
        <v>98.69888316630175</v>
      </c>
      <c r="V107" s="4">
        <v>0</v>
      </c>
      <c r="W107" s="4">
        <v>1.3011168336982515</v>
      </c>
      <c r="X107" s="4">
        <v>0</v>
      </c>
      <c r="Y107" s="4">
        <v>0</v>
      </c>
      <c r="Z107" s="48">
        <f t="shared" si="13"/>
        <v>100</v>
      </c>
    </row>
    <row r="108" spans="1:2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46"/>
      <c r="Q108" s="46">
        <f t="shared" si="12"/>
        <v>0.24000000000000016</v>
      </c>
      <c r="R108" s="49">
        <v>0.065</v>
      </c>
      <c r="S108" s="4">
        <v>0</v>
      </c>
      <c r="T108" s="4">
        <v>0</v>
      </c>
      <c r="U108" s="4">
        <v>100</v>
      </c>
      <c r="V108" s="4">
        <v>0</v>
      </c>
      <c r="W108" s="4">
        <v>0</v>
      </c>
      <c r="X108" s="4">
        <v>0</v>
      </c>
      <c r="Y108" s="4">
        <v>0</v>
      </c>
      <c r="Z108" s="48">
        <f t="shared" si="13"/>
        <v>100</v>
      </c>
    </row>
    <row r="109" spans="1:2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46"/>
      <c r="Q109" s="46">
        <f t="shared" si="12"/>
        <v>0.24200000000000016</v>
      </c>
      <c r="R109" s="49">
        <v>0.065</v>
      </c>
      <c r="S109" s="4">
        <v>0</v>
      </c>
      <c r="T109" s="4">
        <v>0</v>
      </c>
      <c r="U109" s="4">
        <v>100</v>
      </c>
      <c r="V109" s="4">
        <v>0</v>
      </c>
      <c r="W109" s="4">
        <v>0</v>
      </c>
      <c r="X109" s="4">
        <v>0</v>
      </c>
      <c r="Y109" s="4">
        <v>0</v>
      </c>
      <c r="Z109" s="48">
        <f t="shared" si="13"/>
        <v>100</v>
      </c>
    </row>
    <row r="110" spans="1:2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46"/>
      <c r="Q110" s="46">
        <f t="shared" si="12"/>
        <v>0.24400000000000016</v>
      </c>
      <c r="R110" s="49">
        <v>0.065</v>
      </c>
      <c r="S110" s="4">
        <v>0</v>
      </c>
      <c r="T110" s="4">
        <v>0</v>
      </c>
      <c r="U110" s="4">
        <v>100</v>
      </c>
      <c r="V110" s="4">
        <v>0</v>
      </c>
      <c r="W110" s="4">
        <v>0</v>
      </c>
      <c r="X110" s="4">
        <v>0</v>
      </c>
      <c r="Y110" s="4">
        <v>0</v>
      </c>
      <c r="Z110" s="48">
        <f t="shared" si="13"/>
        <v>100</v>
      </c>
    </row>
    <row r="111" spans="1:2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46"/>
      <c r="Q111" s="46">
        <f t="shared" si="12"/>
        <v>0.24600000000000016</v>
      </c>
      <c r="R111" s="49">
        <v>0.065</v>
      </c>
      <c r="S111" s="4">
        <v>0</v>
      </c>
      <c r="T111" s="4">
        <v>0</v>
      </c>
      <c r="U111" s="4">
        <v>100</v>
      </c>
      <c r="V111" s="4">
        <v>0</v>
      </c>
      <c r="W111" s="4">
        <v>0</v>
      </c>
      <c r="X111" s="4">
        <v>0</v>
      </c>
      <c r="Y111" s="4">
        <v>0</v>
      </c>
      <c r="Z111" s="48">
        <f t="shared" si="13"/>
        <v>100</v>
      </c>
    </row>
    <row r="112" spans="1:2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46"/>
      <c r="Q112" s="46">
        <f t="shared" si="12"/>
        <v>0.24800000000000016</v>
      </c>
      <c r="R112" s="49">
        <v>0.065</v>
      </c>
      <c r="S112" s="4">
        <v>0</v>
      </c>
      <c r="T112" s="4">
        <v>0</v>
      </c>
      <c r="U112" s="4">
        <v>100</v>
      </c>
      <c r="V112" s="4">
        <v>0</v>
      </c>
      <c r="W112" s="4">
        <v>0</v>
      </c>
      <c r="X112" s="4">
        <v>0</v>
      </c>
      <c r="Y112" s="4">
        <v>0</v>
      </c>
      <c r="Z112" s="48">
        <f t="shared" si="13"/>
        <v>100</v>
      </c>
    </row>
    <row r="113" spans="1:2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46"/>
      <c r="Q113" s="46">
        <f t="shared" si="12"/>
        <v>0.25000000000000017</v>
      </c>
      <c r="R113" s="49">
        <v>0.065</v>
      </c>
      <c r="S113" s="4">
        <v>0</v>
      </c>
      <c r="T113" s="4">
        <v>0</v>
      </c>
      <c r="U113" s="4">
        <v>100</v>
      </c>
      <c r="V113" s="4">
        <v>0</v>
      </c>
      <c r="W113" s="4">
        <v>0</v>
      </c>
      <c r="X113" s="4">
        <v>0</v>
      </c>
      <c r="Y113" s="4">
        <v>0</v>
      </c>
      <c r="Z113" s="48">
        <f t="shared" si="13"/>
        <v>100</v>
      </c>
    </row>
    <row r="114" spans="1:17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46"/>
      <c r="Q114" s="46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17" ht="15.75">
      <c r="A117" s="2"/>
      <c r="B117" s="2"/>
      <c r="C117" s="2"/>
      <c r="D117" s="2"/>
      <c r="E117" s="2"/>
      <c r="F117" s="2"/>
      <c r="G117" s="2"/>
      <c r="H117" s="2"/>
      <c r="Q117" s="46"/>
    </row>
    <row r="118" ht="15.75">
      <c r="Q118" s="46"/>
    </row>
    <row r="119" ht="15.75">
      <c r="Q119" s="46"/>
    </row>
    <row r="120" ht="15.75">
      <c r="Q120" s="46"/>
    </row>
    <row r="121" ht="15.75">
      <c r="Q121" s="46"/>
    </row>
    <row r="122" ht="15.75">
      <c r="Q122" s="46"/>
    </row>
    <row r="123" ht="15.75">
      <c r="Q123" s="46"/>
    </row>
    <row r="124" ht="15.75">
      <c r="Q124" s="46"/>
    </row>
    <row r="125" ht="15.75">
      <c r="Q125" s="46"/>
    </row>
    <row r="126" ht="15.75">
      <c r="Q126" s="46"/>
    </row>
    <row r="127" ht="15.75">
      <c r="Q127" s="46"/>
    </row>
    <row r="128" ht="15.75">
      <c r="Q128" s="46"/>
    </row>
    <row r="129" ht="15.75">
      <c r="Q129" s="46"/>
    </row>
    <row r="130" ht="15.75">
      <c r="Q130" s="46"/>
    </row>
    <row r="131" ht="15.75">
      <c r="Q131" s="46"/>
    </row>
    <row r="132" ht="15.75">
      <c r="Q132" s="46"/>
    </row>
    <row r="133" ht="15.75">
      <c r="Q133" s="46"/>
    </row>
    <row r="134" ht="15.75">
      <c r="Q134" s="46"/>
    </row>
    <row r="135" ht="15.75">
      <c r="Q135" s="46"/>
    </row>
    <row r="136" ht="15.75">
      <c r="Q136" s="46"/>
    </row>
    <row r="137" ht="15.75">
      <c r="Q137" s="46"/>
    </row>
    <row r="138" ht="15.75">
      <c r="Q138" s="46"/>
    </row>
    <row r="139" ht="15.75">
      <c r="Q139" s="46"/>
    </row>
    <row r="140" spans="16:17" ht="15.75">
      <c r="P140" s="44"/>
      <c r="Q140" s="46"/>
    </row>
    <row r="141" ht="15.75">
      <c r="P141" s="44"/>
    </row>
    <row r="142" ht="15.75">
      <c r="P142" s="44"/>
    </row>
    <row r="143" ht="15.75">
      <c r="P143" s="44"/>
    </row>
    <row r="144" ht="15.75">
      <c r="P144" s="44"/>
    </row>
    <row r="145" ht="15.75">
      <c r="P145" s="44"/>
    </row>
    <row r="146" ht="15.75">
      <c r="P146" s="44"/>
    </row>
    <row r="147" ht="15.75">
      <c r="P147" s="44"/>
    </row>
    <row r="148" ht="15.75">
      <c r="P148" s="44"/>
    </row>
    <row r="149" ht="15.75">
      <c r="P149" s="44"/>
    </row>
    <row r="150" ht="15.75">
      <c r="P150" s="44"/>
    </row>
    <row r="151" ht="15.75">
      <c r="P151" s="44"/>
    </row>
    <row r="152" ht="15.75">
      <c r="P152" s="44"/>
    </row>
    <row r="153" ht="15.75">
      <c r="P153" s="44"/>
    </row>
    <row r="154" ht="15.75">
      <c r="P154" s="44"/>
    </row>
    <row r="155" ht="15.75">
      <c r="P155" s="44"/>
    </row>
    <row r="156" ht="15.75">
      <c r="P156" s="44"/>
    </row>
    <row r="157" ht="15.75">
      <c r="P157" s="44"/>
    </row>
    <row r="158" ht="15.75">
      <c r="P158" s="44"/>
    </row>
    <row r="159" ht="15.75">
      <c r="P159" s="44"/>
    </row>
    <row r="160" ht="15.75">
      <c r="P160" s="44"/>
    </row>
    <row r="161" ht="15.75">
      <c r="P161" s="44"/>
    </row>
    <row r="162" ht="15.75">
      <c r="P162" s="44"/>
    </row>
    <row r="163" ht="15.75">
      <c r="P163" s="44"/>
    </row>
    <row r="164" ht="15.75">
      <c r="P164" s="44"/>
    </row>
    <row r="165" ht="15.75">
      <c r="P165" s="44"/>
    </row>
    <row r="166" ht="15.75">
      <c r="P166" s="44"/>
    </row>
    <row r="167" ht="15.75">
      <c r="P167" s="44"/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初心者が失敗しない株式投資入門（雑司が谷の愚人）</dc:creator>
  <cp:keywords/>
  <dc:description/>
  <cp:lastModifiedBy>office </cp:lastModifiedBy>
  <dcterms:created xsi:type="dcterms:W3CDTF">2018-08-02T11:09:02Z</dcterms:created>
  <dcterms:modified xsi:type="dcterms:W3CDTF">2018-12-07T08:19:07Z</dcterms:modified>
  <cp:category/>
  <cp:version/>
  <cp:contentType/>
  <cp:contentStatus/>
</cp:coreProperties>
</file>